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FD82E08C-5930-400D-963A-23737504BC44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7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993" i="1" l="1"/>
  <c r="J10992" i="1"/>
  <c r="J10991" i="1"/>
  <c r="J10990" i="1"/>
  <c r="J10989" i="1"/>
  <c r="J10988" i="1"/>
  <c r="J10987" i="1"/>
  <c r="J10986" i="1"/>
  <c r="B11001" i="1"/>
  <c r="H11001" i="1"/>
  <c r="J11001" i="1"/>
  <c r="K11001" i="1"/>
  <c r="Q11001" i="1"/>
  <c r="P11001" i="1" s="1"/>
  <c r="B11000" i="1"/>
  <c r="H11000" i="1"/>
  <c r="J11000" i="1"/>
  <c r="K11000" i="1"/>
  <c r="Q11000" i="1"/>
  <c r="P11000" i="1" s="1"/>
  <c r="B10999" i="1"/>
  <c r="H10999" i="1"/>
  <c r="J10999" i="1"/>
  <c r="K10999" i="1"/>
  <c r="Q10999" i="1"/>
  <c r="P10999" i="1" s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J10983" i="1"/>
  <c r="J10984" i="1"/>
  <c r="J10985" i="1"/>
  <c r="J10994" i="1"/>
  <c r="J10995" i="1"/>
  <c r="J10996" i="1"/>
  <c r="J10997" i="1"/>
  <c r="J10998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Q10983" i="1"/>
  <c r="P10983" i="1" s="1"/>
  <c r="Q10984" i="1"/>
  <c r="P10984" i="1" s="1"/>
  <c r="Q10985" i="1"/>
  <c r="P10985" i="1" s="1"/>
  <c r="Q10986" i="1"/>
  <c r="P10986" i="1" s="1"/>
  <c r="Q10987" i="1"/>
  <c r="P10987" i="1" s="1"/>
  <c r="Q10988" i="1"/>
  <c r="P10988" i="1" s="1"/>
  <c r="Q10989" i="1"/>
  <c r="P10989" i="1" s="1"/>
  <c r="Q10990" i="1"/>
  <c r="P10990" i="1" s="1"/>
  <c r="Q10991" i="1"/>
  <c r="P10991" i="1" s="1"/>
  <c r="Q10992" i="1"/>
  <c r="P10992" i="1" s="1"/>
  <c r="Q10993" i="1"/>
  <c r="P10993" i="1" s="1"/>
  <c r="Q10994" i="1"/>
  <c r="P10994" i="1" s="1"/>
  <c r="Q10995" i="1"/>
  <c r="P10995" i="1" s="1"/>
  <c r="Q10996" i="1"/>
  <c r="P10996" i="1" s="1"/>
  <c r="Q10997" i="1"/>
  <c r="P10997" i="1" s="1"/>
  <c r="Q10998" i="1"/>
  <c r="P10998" i="1" s="1"/>
  <c r="B10982" i="1"/>
  <c r="H10982" i="1"/>
  <c r="J10982" i="1"/>
  <c r="K10982" i="1"/>
  <c r="Q10982" i="1"/>
  <c r="P10982" i="1" s="1"/>
  <c r="B10980" i="1" l="1"/>
  <c r="B10981" i="1"/>
  <c r="H10980" i="1"/>
  <c r="H10981" i="1"/>
  <c r="J10980" i="1"/>
  <c r="J10981" i="1"/>
  <c r="K10980" i="1"/>
  <c r="K10981" i="1"/>
  <c r="Q10980" i="1"/>
  <c r="P10980" i="1" s="1"/>
  <c r="Q10981" i="1"/>
  <c r="P10981" i="1" s="1"/>
  <c r="B10979" i="1"/>
  <c r="H10979" i="1"/>
  <c r="J10979" i="1"/>
  <c r="K10979" i="1"/>
  <c r="Q10979" i="1"/>
  <c r="P10979" i="1" s="1"/>
  <c r="J10978" i="1"/>
  <c r="J10977" i="1"/>
  <c r="J10975" i="1"/>
  <c r="J10974" i="1"/>
  <c r="J10973" i="1"/>
  <c r="J10971" i="1"/>
  <c r="J10970" i="1"/>
  <c r="J10969" i="1"/>
  <c r="J10967" i="1"/>
  <c r="J10966" i="1"/>
  <c r="J10965" i="1"/>
  <c r="J10964" i="1"/>
  <c r="J10963" i="1"/>
  <c r="J10962" i="1"/>
  <c r="J10961" i="1"/>
  <c r="J10959" i="1"/>
  <c r="J10958" i="1"/>
  <c r="J10957" i="1"/>
  <c r="J10955" i="1"/>
  <c r="J10954" i="1"/>
  <c r="J10953" i="1"/>
  <c r="J10951" i="1"/>
  <c r="J10950" i="1"/>
  <c r="J10949" i="1"/>
  <c r="J10948" i="1"/>
  <c r="J10947" i="1"/>
  <c r="J10946" i="1"/>
  <c r="J10945" i="1"/>
  <c r="J10943" i="1"/>
  <c r="J10942" i="1"/>
  <c r="J10941" i="1"/>
  <c r="J10939" i="1"/>
  <c r="J10938" i="1"/>
  <c r="J10937" i="1"/>
  <c r="J10936" i="1"/>
  <c r="J10935" i="1"/>
  <c r="B10978" i="1"/>
  <c r="H10978" i="1"/>
  <c r="K10978" i="1"/>
  <c r="Q10978" i="1"/>
  <c r="P10978" i="1" s="1"/>
  <c r="B10977" i="1"/>
  <c r="H10977" i="1"/>
  <c r="K10977" i="1"/>
  <c r="Q10977" i="1"/>
  <c r="P10977" i="1" s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J10956" i="1"/>
  <c r="J10960" i="1"/>
  <c r="J10968" i="1"/>
  <c r="J10972" i="1"/>
  <c r="J10976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Q10953" i="1"/>
  <c r="P10953" i="1" s="1"/>
  <c r="Q10954" i="1"/>
  <c r="P10954" i="1" s="1"/>
  <c r="Q10955" i="1"/>
  <c r="P10955" i="1" s="1"/>
  <c r="Q10956" i="1"/>
  <c r="P10956" i="1" s="1"/>
  <c r="Q10957" i="1"/>
  <c r="P10957" i="1" s="1"/>
  <c r="Q10958" i="1"/>
  <c r="P10958" i="1" s="1"/>
  <c r="Q10959" i="1"/>
  <c r="P10959" i="1" s="1"/>
  <c r="Q10960" i="1"/>
  <c r="P10960" i="1" s="1"/>
  <c r="Q10961" i="1"/>
  <c r="P10961" i="1" s="1"/>
  <c r="Q10962" i="1"/>
  <c r="P10962" i="1" s="1"/>
  <c r="Q10963" i="1"/>
  <c r="P10963" i="1" s="1"/>
  <c r="Q10964" i="1"/>
  <c r="P10964" i="1" s="1"/>
  <c r="Q10965" i="1"/>
  <c r="P10965" i="1" s="1"/>
  <c r="Q10966" i="1"/>
  <c r="P10966" i="1" s="1"/>
  <c r="Q10967" i="1"/>
  <c r="P10967" i="1" s="1"/>
  <c r="Q10968" i="1"/>
  <c r="P10968" i="1" s="1"/>
  <c r="Q10969" i="1"/>
  <c r="P10969" i="1" s="1"/>
  <c r="Q10970" i="1"/>
  <c r="P10970" i="1" s="1"/>
  <c r="Q10971" i="1"/>
  <c r="P10971" i="1" s="1"/>
  <c r="Q10972" i="1"/>
  <c r="P10972" i="1" s="1"/>
  <c r="Q10973" i="1"/>
  <c r="P10973" i="1" s="1"/>
  <c r="Q10974" i="1"/>
  <c r="P10974" i="1" s="1"/>
  <c r="Q10975" i="1"/>
  <c r="P10975" i="1" s="1"/>
  <c r="Q10976" i="1"/>
  <c r="P10976" i="1" s="1"/>
  <c r="B10952" i="1"/>
  <c r="H10952" i="1"/>
  <c r="J10952" i="1"/>
  <c r="K10952" i="1"/>
  <c r="Q10952" i="1"/>
  <c r="P10952" i="1" s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J10940" i="1"/>
  <c r="J1094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Q10935" i="1"/>
  <c r="P10935" i="1" s="1"/>
  <c r="Q10936" i="1"/>
  <c r="P10936" i="1" s="1"/>
  <c r="Q10937" i="1"/>
  <c r="P10937" i="1" s="1"/>
  <c r="Q10938" i="1"/>
  <c r="P10938" i="1" s="1"/>
  <c r="Q10939" i="1"/>
  <c r="P10939" i="1" s="1"/>
  <c r="Q10940" i="1"/>
  <c r="P10940" i="1" s="1"/>
  <c r="Q10941" i="1"/>
  <c r="P10941" i="1" s="1"/>
  <c r="Q10942" i="1"/>
  <c r="P10942" i="1" s="1"/>
  <c r="Q10943" i="1"/>
  <c r="P10943" i="1" s="1"/>
  <c r="Q10944" i="1"/>
  <c r="P10944" i="1" s="1"/>
  <c r="Q10945" i="1"/>
  <c r="P10945" i="1" s="1"/>
  <c r="Q10946" i="1"/>
  <c r="P10946" i="1" s="1"/>
  <c r="Q10947" i="1"/>
  <c r="P10947" i="1" s="1"/>
  <c r="Q10948" i="1"/>
  <c r="P10948" i="1" s="1"/>
  <c r="Q10949" i="1"/>
  <c r="P10949" i="1" s="1"/>
  <c r="Q10950" i="1"/>
  <c r="P10950" i="1" s="1"/>
  <c r="Q10951" i="1"/>
  <c r="P10951" i="1" s="1"/>
  <c r="J10928" i="1"/>
  <c r="J10927" i="1"/>
  <c r="J10926" i="1"/>
  <c r="J10925" i="1"/>
  <c r="J10924" i="1"/>
  <c r="J10921" i="1"/>
  <c r="J10920" i="1"/>
  <c r="J10919" i="1"/>
  <c r="J10915" i="1"/>
  <c r="J10912" i="1"/>
  <c r="J10911" i="1"/>
  <c r="J10910" i="1"/>
  <c r="J10909" i="1"/>
  <c r="J10906" i="1"/>
  <c r="J10905" i="1"/>
  <c r="J10904" i="1"/>
  <c r="J10903" i="1"/>
  <c r="J10896" i="1"/>
  <c r="J10923" i="1"/>
  <c r="J10922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J10929" i="1"/>
  <c r="J10930" i="1"/>
  <c r="J10931" i="1"/>
  <c r="J10932" i="1"/>
  <c r="J10933" i="1"/>
  <c r="J10934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Q10919" i="1"/>
  <c r="P10919" i="1" s="1"/>
  <c r="Q10920" i="1"/>
  <c r="P10920" i="1" s="1"/>
  <c r="Q10921" i="1"/>
  <c r="P10921" i="1" s="1"/>
  <c r="Q10922" i="1"/>
  <c r="P10922" i="1" s="1"/>
  <c r="Q10923" i="1"/>
  <c r="P10923" i="1" s="1"/>
  <c r="Q10924" i="1"/>
  <c r="P10924" i="1" s="1"/>
  <c r="Q10925" i="1"/>
  <c r="P10925" i="1" s="1"/>
  <c r="Q10926" i="1"/>
  <c r="P10926" i="1" s="1"/>
  <c r="Q10927" i="1"/>
  <c r="P10927" i="1" s="1"/>
  <c r="Q10928" i="1"/>
  <c r="P10928" i="1" s="1"/>
  <c r="Q10929" i="1"/>
  <c r="P10929" i="1" s="1"/>
  <c r="Q10930" i="1"/>
  <c r="P10930" i="1" s="1"/>
  <c r="Q10931" i="1"/>
  <c r="P10931" i="1" s="1"/>
  <c r="Q10932" i="1"/>
  <c r="P10932" i="1" s="1"/>
  <c r="Q10933" i="1"/>
  <c r="P10933" i="1" s="1"/>
  <c r="Q10934" i="1"/>
  <c r="P10934" i="1" s="1"/>
  <c r="B10918" i="1"/>
  <c r="H10918" i="1"/>
  <c r="J10918" i="1"/>
  <c r="K10918" i="1"/>
  <c r="Q10918" i="1"/>
  <c r="P10918" i="1" s="1"/>
  <c r="B10911" i="1"/>
  <c r="B10912" i="1"/>
  <c r="B10913" i="1"/>
  <c r="B10914" i="1"/>
  <c r="B10915" i="1"/>
  <c r="B10916" i="1"/>
  <c r="B10917" i="1"/>
  <c r="H10911" i="1"/>
  <c r="H10912" i="1"/>
  <c r="H10913" i="1"/>
  <c r="H10914" i="1"/>
  <c r="H10915" i="1"/>
  <c r="H10916" i="1"/>
  <c r="H10917" i="1"/>
  <c r="J10913" i="1"/>
  <c r="J10914" i="1"/>
  <c r="J10916" i="1"/>
  <c r="J10917" i="1"/>
  <c r="K10911" i="1"/>
  <c r="K10912" i="1"/>
  <c r="K10913" i="1"/>
  <c r="K10914" i="1"/>
  <c r="K10915" i="1"/>
  <c r="K10916" i="1"/>
  <c r="K10917" i="1"/>
  <c r="Q10911" i="1"/>
  <c r="P10911" i="1" s="1"/>
  <c r="Q10912" i="1"/>
  <c r="P10912" i="1" s="1"/>
  <c r="Q10913" i="1"/>
  <c r="P10913" i="1" s="1"/>
  <c r="Q10914" i="1"/>
  <c r="P10914" i="1" s="1"/>
  <c r="Q10915" i="1"/>
  <c r="P10915" i="1" s="1"/>
  <c r="Q10916" i="1"/>
  <c r="P10916" i="1" s="1"/>
  <c r="Q10917" i="1"/>
  <c r="P10917" i="1" s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J10899" i="1"/>
  <c r="J10900" i="1"/>
  <c r="J10901" i="1"/>
  <c r="J10902" i="1"/>
  <c r="J10907" i="1"/>
  <c r="J1090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Q10899" i="1"/>
  <c r="P10899" i="1" s="1"/>
  <c r="Q10900" i="1"/>
  <c r="P10900" i="1" s="1"/>
  <c r="Q10901" i="1"/>
  <c r="P10901" i="1" s="1"/>
  <c r="Q10902" i="1"/>
  <c r="P10902" i="1" s="1"/>
  <c r="Q10903" i="1"/>
  <c r="P10903" i="1" s="1"/>
  <c r="Q10904" i="1"/>
  <c r="P10904" i="1" s="1"/>
  <c r="Q10905" i="1"/>
  <c r="P10905" i="1" s="1"/>
  <c r="Q10906" i="1"/>
  <c r="P10906" i="1" s="1"/>
  <c r="Q10907" i="1"/>
  <c r="P10907" i="1" s="1"/>
  <c r="Q10908" i="1"/>
  <c r="P10908" i="1" s="1"/>
  <c r="Q10909" i="1"/>
  <c r="P10909" i="1" s="1"/>
  <c r="Q10910" i="1"/>
  <c r="P10910" i="1" s="1"/>
  <c r="B10898" i="1"/>
  <c r="H10898" i="1"/>
  <c r="J10898" i="1"/>
  <c r="K10898" i="1"/>
  <c r="Q10898" i="1"/>
  <c r="P10898" i="1" s="1"/>
  <c r="B10896" i="1"/>
  <c r="B10897" i="1"/>
  <c r="H10896" i="1"/>
  <c r="H10897" i="1"/>
  <c r="J10897" i="1"/>
  <c r="K10896" i="1"/>
  <c r="K10897" i="1"/>
  <c r="Q10896" i="1"/>
  <c r="P10896" i="1" s="1"/>
  <c r="Q10897" i="1"/>
  <c r="P10897" i="1" s="1"/>
  <c r="B10894" i="1" l="1"/>
  <c r="B10895" i="1"/>
  <c r="H10894" i="1"/>
  <c r="H10895" i="1"/>
  <c r="J10894" i="1"/>
  <c r="J10895" i="1"/>
  <c r="K10894" i="1"/>
  <c r="K10895" i="1"/>
  <c r="Q10894" i="1"/>
  <c r="P10894" i="1" s="1"/>
  <c r="Q10895" i="1"/>
  <c r="P10895" i="1" s="1"/>
  <c r="B10893" i="1"/>
  <c r="H10893" i="1"/>
  <c r="J10893" i="1"/>
  <c r="K10893" i="1"/>
  <c r="Q10893" i="1"/>
  <c r="P10893" i="1" s="1"/>
  <c r="B10891" i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<sst xmlns="http://schemas.openxmlformats.org/spreadsheetml/2006/main" count="91516" uniqueCount="13338">
  <si>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</si>
  <si>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</si>
  <si>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</si>
  <si>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</si>
  <si>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</si>
  <si>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</si>
  <si>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</si>
  <si>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</si>
  <si>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</si>
  <si>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</si>
  <si>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</si>
  <si>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</si>
  <si>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</si>
  <si>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</si>
  <si>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</si>
  <si>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</si>
  <si>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</si>
  <si>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</si>
  <si>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</si>
  <si>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</si>
  <si>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</si>
  <si>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</si>
  <si>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</si>
  <si>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</si>
  <si>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</si>
  <si>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</si>
  <si>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</si>
  <si>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</si>
  <si>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</si>
  <si>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</si>
  <si>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</si>
  <si>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</si>
  <si>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</si>
  <si>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</si>
  <si>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</si>
  <si>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</si>
  <si>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</si>
  <si>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</si>
  <si>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</si>
  <si>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</si>
  <si>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</si>
  <si>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</si>
  <si>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</si>
  <si>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</si>
  <si>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</si>
  <si>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</si>
  <si>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</si>
  <si>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</si>
  <si>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</si>
  <si>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</si>
  <si>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</si>
  <si>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</si>
  <si>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</si>
  <si>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</si>
  <si>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</si>
  <si>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</si>
  <si>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</si>
  <si>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</si>
  <si>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</si>
  <si>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</si>
  <si>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</si>
  <si>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</si>
  <si>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</si>
  <si>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</si>
  <si>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</si>
  <si>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</si>
  <si>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</si>
  <si>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</si>
  <si>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</si>
  <si>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</si>
  <si>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</si>
  <si>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</si>
  <si>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</si>
  <si>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</si>
  <si>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</si>
  <si>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</si>
  <si>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</si>
  <si>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</si>
  <si>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</si>
  <si>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</si>
  <si>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</si>
  <si>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</si>
  <si>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</si>
  <si>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</si>
  <si>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</si>
  <si>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</si>
  <si>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</si>
  <si>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</si>
  <si>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</si>
  <si>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</si>
  <si>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</si>
  <si>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</si>
  <si>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</si>
  <si>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</si>
  <si>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</si>
  <si>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</si>
  <si>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</si>
  <si>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</si>
  <si>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</si>
  <si>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</si>
  <si>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</si>
  <si>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</si>
  <si>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</si>
  <si>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</si>
  <si>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</si>
  <si>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</si>
  <si>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</si>
  <si>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</si>
  <si>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</si>
  <si>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</si>
  <si>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</si>
  <si>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</si>
  <si>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</si>
  <si>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</si>
  <si>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</si>
  <si>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</si>
  <si>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</si>
  <si>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</si>
  <si>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</si>
  <si>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</si>
  <si>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</si>
  <si>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</si>
  <si>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</si>
  <si>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</si>
  <si>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</si>
  <si>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</si>
  <si>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</si>
  <si>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</si>
  <si>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</si>
  <si>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</si>
  <si>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</si>
  <si>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</si>
  <si>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</si>
  <si>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</si>
  <si>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</si>
  <si>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</si>
  <si>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</si>
  <si>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</si>
  <si>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</si>
  <si>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</si>
  <si>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</si>
  <si>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</si>
  <si>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</si>
  <si>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</si>
  <si>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</si>
  <si>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</si>
  <si>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</si>
  <si>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</si>
  <si>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</si>
  <si>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</si>
  <si>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</si>
  <si>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</si>
  <si>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</si>
  <si>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</si>
  <si>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</si>
  <si>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</si>
  <si>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</si>
  <si>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</si>
  <si>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</si>
  <si>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</si>
  <si>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</si>
  <si>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</si>
  <si>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</si>
  <si>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</si>
  <si>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</si>
  <si>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</si>
  <si>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</si>
  <si>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</si>
  <si>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</si>
  <si>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</si>
  <si>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</si>
  <si>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</si>
  <si>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</si>
  <si>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</si>
  <si>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</si>
  <si>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</si>
  <si>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</si>
  <si>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</si>
  <si>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</si>
  <si>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</si>
  <si>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</si>
  <si>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</si>
  <si>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</si>
  <si>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</si>
  <si>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</si>
  <si>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</si>
  <si>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</si>
  <si>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</si>
  <si>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</si>
  <si>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</si>
  <si>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</si>
  <si>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</si>
  <si>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</si>
  <si>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</si>
  <si>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</si>
  <si>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</si>
  <si>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</si>
  <si>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</si>
  <si>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</si>
  <si>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</si>
  <si>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</si>
  <si>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</si>
  <si>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</si>
  <si>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</si>
  <si>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</si>
  <si>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</si>
  <si>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</si>
  <si>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</si>
  <si>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</si>
  <si>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</si>
  <si>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</si>
  <si>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</si>
  <si>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</si>
  <si>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</si>
  <si>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</si>
  <si>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</si>
  <si>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</si>
  <si>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</si>
  <si>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</si>
  <si>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</si>
  <si>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</si>
  <si>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</si>
  <si>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</si>
  <si>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</si>
  <si>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</si>
  <si>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</si>
  <si>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</si>
  <si>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</si>
  <si>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</si>
  <si>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</si>
  <si>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</si>
  <si>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</si>
  <si>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</si>
  <si>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</si>
  <si>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</si>
  <si>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</si>
  <si>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</si>
  <si>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</si>
  <si>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</si>
  <si>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</si>
  <si>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</si>
  <si>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</si>
  <si>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</si>
  <si>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</si>
  <si>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</si>
  <si>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</si>
  <si>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</si>
  <si>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</si>
  <si>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</si>
  <si>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</si>
  <si>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</si>
  <si>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</si>
  <si>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</si>
  <si>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</si>
  <si>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</si>
  <si>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</si>
  <si>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</si>
  <si>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</si>
  <si>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</si>
  <si>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</si>
  <si>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</si>
  <si>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</si>
  <si>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</si>
  <si>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</si>
  <si>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</si>
  <si>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</si>
  <si>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</si>
  <si>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</si>
  <si>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</si>
  <si>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</si>
  <si>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</si>
  <si>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</si>
  <si>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</si>
  <si>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</si>
  <si>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</si>
  <si>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</si>
  <si>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</si>
  <si>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</si>
  <si>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</si>
  <si>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</si>
  <si>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</si>
  <si>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</si>
  <si>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</si>
  <si>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</si>
  <si>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</si>
  <si>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</si>
  <si>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</si>
  <si>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</si>
  <si>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</si>
  <si>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</si>
  <si>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</si>
  <si>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</si>
  <si>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</si>
  <si>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</si>
  <si>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</si>
  <si>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</si>
  <si>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</si>
  <si>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</si>
  <si>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</si>
  <si>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</si>
  <si>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</si>
  <si>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</si>
  <si>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</si>
  <si>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</si>
  <si>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</si>
  <si>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</si>
  <si>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</si>
  <si>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</si>
  <si>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</si>
  <si>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</si>
  <si>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</si>
  <si>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</si>
  <si>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</si>
  <si>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</si>
  <si>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</si>
  <si>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</si>
  <si>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</si>
  <si>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</si>
  <si>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</si>
  <si>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</si>
  <si>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</si>
  <si>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</si>
  <si>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</si>
  <si>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</si>
  <si>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</si>
  <si>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</si>
  <si>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</si>
  <si>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</si>
  <si>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</si>
  <si>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</si>
  <si>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</si>
  <si>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</si>
  <si>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</si>
  <si>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</si>
  <si>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</si>
  <si>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</si>
  <si>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</si>
  <si>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</si>
  <si>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</si>
  <si>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</si>
  <si>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</si>
  <si>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</si>
  <si>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</si>
  <si>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</si>
  <si>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</si>
  <si>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</si>
  <si>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</si>
  <si>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</si>
  <si>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</si>
  <si>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</si>
  <si>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</si>
  <si>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</si>
  <si>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</si>
  <si>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</si>
  <si>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</si>
  <si>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</si>
  <si>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</si>
  <si>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</si>
  <si>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</si>
  <si>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</si>
  <si>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</si>
  <si>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</si>
  <si>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</si>
  <si>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</si>
  <si>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</si>
  <si>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</si>
  <si>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</si>
  <si>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</si>
  <si>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</si>
  <si>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</si>
  <si>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</si>
  <si>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</si>
  <si>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</si>
  <si>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</si>
  <si>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</si>
  <si>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</si>
  <si>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</si>
  <si>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</si>
  <si>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</si>
  <si>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</si>
  <si>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</si>
  <si>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</si>
  <si>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</si>
  <si>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</si>
  <si>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</si>
  <si>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</si>
  <si>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</si>
  <si>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</si>
  <si>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</si>
  <si>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</si>
  <si>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</si>
  <si>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</si>
  <si>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</si>
  <si>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</si>
  <si>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</si>
  <si>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</si>
  <si>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</si>
  <si>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</si>
  <si>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</si>
  <si>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</si>
  <si>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</si>
  <si>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</si>
  <si>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</si>
  <si>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</si>
  <si>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</si>
  <si>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</si>
  <si>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</si>
  <si>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</si>
  <si>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</si>
  <si>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</si>
  <si>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</si>
  <si>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</si>
  <si>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</si>
  <si>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</si>
  <si>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</si>
  <si>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</si>
  <si>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</si>
  <si>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</si>
  <si>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</si>
  <si>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</si>
  <si>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</si>
  <si>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</si>
  <si>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</si>
  <si>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</si>
  <si>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</si>
  <si>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</si>
  <si>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</si>
  <si>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</si>
  <si>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</si>
  <si>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</si>
  <si>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</si>
  <si>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</si>
  <si>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</si>
  <si>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</si>
  <si>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</si>
  <si>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</si>
  <si>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</si>
  <si>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</si>
  <si>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</si>
  <si>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</si>
  <si>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</si>
  <si>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</si>
  <si>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</si>
  <si>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</si>
  <si>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</si>
  <si>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</si>
  <si>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</si>
  <si>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</si>
  <si>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</si>
  <si>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</si>
  <si>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</si>
  <si>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</si>
  <si>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</si>
  <si>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</si>
  <si>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</si>
  <si>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</si>
  <si>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</si>
  <si>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</si>
  <si>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</si>
  <si>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</si>
  <si>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</si>
  <si>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</si>
  <si>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</si>
  <si>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</si>
  <si>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</si>
  <si>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</si>
  <si>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</si>
  <si>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</si>
  <si>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</si>
  <si>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</si>
  <si>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</si>
  <si>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</si>
  <si>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</si>
  <si>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</si>
  <si>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</si>
  <si>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</si>
  <si>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</si>
  <si>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</si>
  <si>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</si>
  <si>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</si>
  <si>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</si>
  <si>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</si>
  <si>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</si>
  <si>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</si>
  <si>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</si>
  <si>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</si>
  <si>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</si>
  <si>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</si>
  <si>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</si>
  <si>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</si>
  <si>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</si>
  <si>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</si>
  <si>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</si>
  <si>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</si>
  <si>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</si>
  <si>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</si>
  <si>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</si>
  <si>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</si>
  <si>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</si>
  <si>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</si>
  <si>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</si>
  <si>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</si>
  <si>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</si>
  <si>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</si>
  <si>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</si>
  <si>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</si>
  <si>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</si>
  <si>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</si>
  <si>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</si>
  <si>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</si>
  <si>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</si>
  <si>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</si>
  <si>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</si>
  <si>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</si>
  <si>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</si>
  <si>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</si>
  <si>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</si>
  <si>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</si>
  <si>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</si>
  <si>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</si>
  <si>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</si>
  <si>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</si>
  <si>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</si>
  <si>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</si>
  <si>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</si>
  <si>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</si>
  <si>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</si>
  <si>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</si>
  <si>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</si>
  <si>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</si>
  <si>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</si>
  <si>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</si>
  <si>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</si>
  <si>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</si>
  <si>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</si>
  <si>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</si>
  <si>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</si>
  <si>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</si>
  <si>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</si>
  <si>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</si>
  <si>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</si>
  <si>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</si>
  <si>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</si>
  <si>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</si>
  <si>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</si>
  <si>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</si>
  <si>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</si>
  <si>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</si>
  <si>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</si>
  <si>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</si>
  <si>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</si>
  <si>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</si>
  <si>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</si>
  <si>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</si>
  <si>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</si>
  <si>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</si>
  <si>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</si>
  <si>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</si>
  <si>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</si>
  <si>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</si>
  <si>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</si>
  <si>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</si>
  <si>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</si>
  <si>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</si>
  <si>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</si>
  <si>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</si>
  <si>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</si>
  <si>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</si>
  <si>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</si>
  <si>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</si>
  <si>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</si>
  <si>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</si>
  <si>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</si>
  <si>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</si>
  <si>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</si>
  <si>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</si>
  <si>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</si>
  <si>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</si>
  <si>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</si>
  <si>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</si>
  <si>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</si>
  <si>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</si>
  <si>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</si>
  <si>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</si>
  <si>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</si>
  <si>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</si>
  <si>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</si>
  <si>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</si>
  <si>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</si>
  <si>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</si>
  <si>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</si>
  <si>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</si>
  <si>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</si>
  <si>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</si>
  <si>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</si>
  <si>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</si>
  <si>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</si>
  <si>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</si>
  <si>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</si>
  <si>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</si>
  <si>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</si>
  <si>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</si>
  <si>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</si>
  <si>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</si>
  <si>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</si>
  <si>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</si>
  <si>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</si>
  <si>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</si>
  <si>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</si>
  <si>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</si>
  <si>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</si>
  <si>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</si>
  <si>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</si>
  <si>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</si>
  <si>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</si>
  <si>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</si>
  <si>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</si>
  <si>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</si>
  <si>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</si>
  <si>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</si>
  <si>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</si>
  <si>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</si>
  <si>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</si>
  <si>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</si>
  <si>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</si>
  <si>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</si>
  <si>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</si>
  <si>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</si>
  <si>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</si>
  <si>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</si>
  <si>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</si>
  <si>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</si>
  <si>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</si>
  <si>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</si>
  <si>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</si>
  <si>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</si>
  <si>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</si>
  <si>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</si>
  <si>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</si>
  <si>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</si>
  <si>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</si>
  <si>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</si>
  <si>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</si>
  <si>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</si>
  <si>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</si>
  <si>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</si>
  <si>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</si>
  <si>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</si>
  <si>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</si>
  <si>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</si>
  <si>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</si>
  <si>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</si>
  <si>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</si>
  <si>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</si>
  <si>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</si>
  <si>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</si>
  <si>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</si>
  <si>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</si>
  <si>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</si>
  <si>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</si>
  <si>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</si>
  <si>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</si>
  <si>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</si>
  <si>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</si>
  <si>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</si>
  <si>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</si>
  <si>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</si>
  <si>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</si>
  <si>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</si>
  <si>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</si>
  <si>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</si>
  <si>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</si>
  <si>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</si>
  <si>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</si>
  <si>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</si>
  <si>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</si>
  <si>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</si>
  <si>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</si>
  <si>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</si>
  <si>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</si>
  <si>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</si>
  <si>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</si>
  <si>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</si>
  <si>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</si>
  <si>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</si>
  <si>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</si>
  <si>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</si>
  <si>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</si>
  <si>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</si>
  <si>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</si>
  <si>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</si>
  <si>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</si>
  <si>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</si>
  <si>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</si>
  <si>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</si>
  <si>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</si>
  <si>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</si>
  <si>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</si>
  <si>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</si>
  <si>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</si>
  <si>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</si>
  <si>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</si>
  <si>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</si>
  <si>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</si>
  <si>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</si>
  <si>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</si>
  <si>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</si>
  <si>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</si>
  <si>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</si>
  <si>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</si>
  <si>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</si>
  <si>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</si>
  <si>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</si>
  <si>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</si>
  <si>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</si>
  <si>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</si>
  <si>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</si>
  <si>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</si>
  <si>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</si>
  <si>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</si>
  <si>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</si>
  <si>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</si>
  <si>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</si>
  <si>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</si>
  <si>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</si>
  <si>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</si>
  <si>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</si>
  <si>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</si>
  <si>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</si>
  <si>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</si>
  <si>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</si>
  <si>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</si>
  <si>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</si>
  <si>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</si>
  <si>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</si>
  <si>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</si>
  <si>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</si>
  <si>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</si>
  <si>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</si>
  <si>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</si>
  <si>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</si>
  <si>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</si>
  <si>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</si>
  <si>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</si>
  <si>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</si>
  <si>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</si>
  <si>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</si>
  <si>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</si>
  <si>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</si>
  <si>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</si>
  <si>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</si>
  <si>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</si>
  <si>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</si>
  <si>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</si>
  <si>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</si>
  <si>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</si>
  <si>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</si>
  <si>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</si>
  <si>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</si>
  <si>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</si>
  <si>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</si>
  <si>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</si>
  <si>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</si>
  <si>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</si>
  <si>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</si>
  <si>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</si>
  <si>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</si>
  <si>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</si>
  <si>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</si>
  <si>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</si>
  <si>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</si>
  <si>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</si>
  <si>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</si>
  <si>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</si>
  <si>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</si>
  <si>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</si>
  <si>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</si>
  <si>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</si>
  <si>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</si>
  <si>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</si>
  <si>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</si>
  <si>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</si>
  <si>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</si>
  <si>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</si>
  <si>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</si>
  <si>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</si>
  <si>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</si>
  <si>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</si>
  <si>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</si>
  <si>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</si>
  <si>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</si>
  <si>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</si>
  <si>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</si>
  <si>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</si>
  <si>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</si>
  <si>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</si>
  <si>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</si>
  <si>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</si>
  <si>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</si>
  <si>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</si>
  <si>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</si>
  <si>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</si>
  <si>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</si>
  <si>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</si>
  <si>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</si>
  <si>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</si>
  <si>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</si>
  <si>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</si>
  <si>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</si>
  <si>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</si>
  <si>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</si>
  <si>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</si>
  <si>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</si>
  <si>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</si>
  <si>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</si>
  <si>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</si>
  <si>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</si>
  <si>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</si>
  <si>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</si>
  <si>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</si>
  <si>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</si>
  <si>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</si>
  <si>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</si>
  <si>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</si>
  <si>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</si>
  <si>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</si>
  <si>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</si>
  <si>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</si>
  <si>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</si>
  <si>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</si>
  <si>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</si>
  <si>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</si>
  <si>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</si>
  <si>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</si>
  <si>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</si>
  <si>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</si>
  <si>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</si>
  <si>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</si>
  <si>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</si>
  <si>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</si>
  <si>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</si>
  <si>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</si>
  <si>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</si>
  <si>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</si>
  <si>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</si>
  <si>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</si>
  <si>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</si>
  <si>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</si>
  <si>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</si>
  <si>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</si>
  <si>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</si>
  <si>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</si>
  <si>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</si>
  <si>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</si>
  <si>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</si>
  <si>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</si>
  <si>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</si>
  <si>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</si>
  <si>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</si>
  <si>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</si>
  <si>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</si>
  <si>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</si>
  <si>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</si>
  <si>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</si>
  <si>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</si>
  <si>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</si>
  <si>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</si>
  <si>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</si>
  <si>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</si>
  <si>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</si>
  <si>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</si>
  <si>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</si>
  <si>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</si>
  <si>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</si>
  <si>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</si>
  <si>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</si>
  <si>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</si>
  <si>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</si>
  <si>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</si>
  <si>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</si>
  <si>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</si>
  <si>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</si>
  <si>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</si>
  <si>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</si>
  <si>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</si>
  <si>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</si>
  <si>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</si>
  <si>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</si>
  <si>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</si>
  <si>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</si>
  <si>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</si>
  <si>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</si>
  <si>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</si>
  <si>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</si>
  <si>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</si>
  <si>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</si>
  <si>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</si>
  <si>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</si>
  <si>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</si>
  <si>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</si>
  <si>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</si>
  <si>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</si>
  <si>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</si>
  <si>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</si>
  <si>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</si>
  <si>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</si>
  <si>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</si>
  <si>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</si>
  <si>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</si>
  <si>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</si>
  <si>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</si>
  <si>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</si>
  <si>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</si>
  <si>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</si>
  <si>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</si>
  <si>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</si>
  <si>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</si>
  <si>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</si>
  <si>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</si>
  <si>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</si>
  <si>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</si>
  <si>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</si>
  <si>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</si>
  <si>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</si>
  <si>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</si>
  <si>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</si>
  <si>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</si>
  <si>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</si>
  <si>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</si>
  <si>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</si>
  <si>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</si>
  <si>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</si>
  <si>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</si>
  <si>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</si>
  <si>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</si>
  <si>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</si>
  <si>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</si>
  <si>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</si>
  <si>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</si>
  <si>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</si>
  <si>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</si>
  <si>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</si>
  <si>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</si>
  <si>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</si>
  <si>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</si>
  <si>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</si>
  <si>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</si>
  <si>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</si>
  <si>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</si>
  <si>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</si>
  <si>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</si>
  <si>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</si>
  <si>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</si>
  <si>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</si>
  <si>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</si>
  <si>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</si>
  <si>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</si>
  <si>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</si>
  <si>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</si>
  <si>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</si>
  <si>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</si>
  <si>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</si>
  <si>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</si>
  <si>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</si>
  <si>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</si>
  <si>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</si>
  <si>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</si>
  <si>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</si>
  <si>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</si>
  <si>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</si>
  <si>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</si>
  <si>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</si>
  <si>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</si>
  <si>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</si>
  <si>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</si>
  <si>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</si>
  <si>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</si>
  <si>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</si>
  <si>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</si>
  <si>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</si>
  <si>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</si>
  <si>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</si>
  <si>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</si>
  <si>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</si>
  <si>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</si>
  <si>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</si>
  <si>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</si>
  <si>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</si>
  <si>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</si>
  <si>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</si>
  <si>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</si>
  <si>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</si>
  <si>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</si>
  <si>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</si>
  <si>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</si>
  <si>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</si>
  <si>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</si>
  <si>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</si>
  <si>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</si>
  <si>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</si>
  <si>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</si>
  <si>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</si>
  <si>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</si>
  <si>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</si>
  <si>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</si>
  <si>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</si>
  <si>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</si>
  <si>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</si>
  <si>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</si>
  <si>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</si>
  <si>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</si>
  <si>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</si>
  <si>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</si>
  <si>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</si>
  <si>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</si>
  <si>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</si>
  <si>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</si>
  <si>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</si>
  <si>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</si>
  <si>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</si>
  <si>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</si>
  <si>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</si>
  <si>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</si>
  <si>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</si>
  <si>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</si>
  <si>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</si>
  <si>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</si>
  <si>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</si>
  <si>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</si>
  <si>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</si>
  <si>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</si>
  <si>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</si>
  <si>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</si>
  <si>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</si>
  <si>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</si>
  <si>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</si>
  <si>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</si>
  <si>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</si>
  <si>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</si>
  <si>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</si>
  <si>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</si>
  <si>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</si>
  <si>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</si>
  <si>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</si>
  <si>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</si>
  <si>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</si>
  <si>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</si>
  <si>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</si>
  <si>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</si>
  <si>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</si>
  <si>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</si>
  <si>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</si>
  <si>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</si>
  <si>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</si>
  <si>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</si>
  <si>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</si>
  <si>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</si>
  <si>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</si>
  <si>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</si>
  <si>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</si>
  <si>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</si>
  <si>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</si>
  <si>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</si>
  <si>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</si>
  <si>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</si>
  <si>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</si>
  <si>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</si>
  <si>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</si>
  <si>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</si>
  <si>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</si>
  <si>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</si>
  <si>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</si>
  <si>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</si>
  <si>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</si>
  <si>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</si>
  <si>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</si>
  <si>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</si>
  <si>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</si>
  <si>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</si>
  <si>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</si>
  <si>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</si>
  <si>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</si>
  <si>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</si>
  <si>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</si>
  <si>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</si>
  <si>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</si>
  <si>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</si>
  <si>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</si>
  <si>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</si>
  <si>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</si>
  <si>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</si>
  <si>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</si>
  <si>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</si>
  <si>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</si>
  <si>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</si>
  <si>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</si>
  <si>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</si>
  <si>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</si>
  <si>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</si>
  <si>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</si>
  <si>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</si>
  <si>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</si>
  <si>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</si>
  <si>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</si>
  <si>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</si>
  <si>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</si>
  <si>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</si>
  <si>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</si>
  <si>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</si>
  <si>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</si>
  <si>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</si>
  <si>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</si>
  <si>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</si>
  <si>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</si>
  <si>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</si>
  <si>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</si>
  <si>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</si>
  <si>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</si>
  <si>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</si>
  <si>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</si>
  <si>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</si>
  <si>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</si>
  <si>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</si>
  <si>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</si>
  <si>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</si>
  <si>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</si>
  <si>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</si>
  <si>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</si>
  <si>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</si>
  <si>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</si>
  <si>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</si>
  <si>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</si>
  <si>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</si>
  <si>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</si>
  <si>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</si>
  <si>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</si>
  <si>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</si>
  <si>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</si>
  <si>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</si>
  <si>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</si>
  <si>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</si>
  <si>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</si>
  <si>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</si>
  <si>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</si>
  <si>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</si>
  <si>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</si>
  <si>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</si>
  <si>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</si>
  <si>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</si>
  <si>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</si>
  <si>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</si>
  <si>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</si>
  <si>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</si>
  <si>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</si>
  <si>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</si>
  <si>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</si>
  <si>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</si>
  <si>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</si>
  <si>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</si>
  <si>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</si>
  <si>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</si>
  <si>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</si>
  <si>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</si>
  <si>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</si>
  <si>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</si>
  <si>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</si>
  <si>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</si>
  <si>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</si>
  <si>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</si>
  <si>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</si>
  <si>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</si>
  <si>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</si>
  <si>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</si>
  <si>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</si>
  <si>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</si>
  <si>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</si>
  <si>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</si>
  <si>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</si>
  <si>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</si>
  <si>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</si>
  <si>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</si>
  <si>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</si>
  <si>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</si>
  <si>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</si>
  <si>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</si>
  <si>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</si>
  <si>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</si>
  <si>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</si>
  <si>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</si>
  <si>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</si>
  <si>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</si>
  <si>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</si>
  <si>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</si>
  <si>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</si>
  <si>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</si>
  <si>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</si>
  <si>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</si>
  <si>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</si>
  <si>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</si>
  <si>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</si>
  <si>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</si>
  <si>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</si>
  <si>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</si>
  <si>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</si>
  <si>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</si>
  <si>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</si>
  <si>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</si>
  <si>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</si>
  <si>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</si>
  <si>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</si>
  <si>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</si>
  <si>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</si>
  <si>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</si>
  <si>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</si>
  <si>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</si>
  <si>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</si>
  <si>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</si>
  <si>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</si>
  <si>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</si>
  <si>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</si>
  <si>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</si>
  <si>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</si>
  <si>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</si>
  <si>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</si>
  <si>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</si>
  <si>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</si>
  <si>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</si>
  <si>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</si>
  <si>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</si>
  <si>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</si>
  <si>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</si>
  <si>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</si>
  <si>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</si>
  <si>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</si>
  <si>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</si>
  <si>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</si>
  <si>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</si>
  <si>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</si>
  <si>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</si>
  <si>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</si>
  <si>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</si>
  <si>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</si>
  <si>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</si>
  <si>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</si>
  <si>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</si>
  <si>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</si>
  <si>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</si>
  <si>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</si>
  <si>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</si>
  <si>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</si>
  <si>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</si>
  <si>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</si>
  <si>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</si>
  <si>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</si>
  <si>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</si>
  <si>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</si>
  <si>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</si>
  <si>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</si>
  <si>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</si>
  <si>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</si>
  <si>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</si>
  <si>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</si>
  <si>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</si>
  <si>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</si>
  <si>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</si>
  <si>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</si>
  <si>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</si>
  <si>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</si>
  <si>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</si>
  <si>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</si>
  <si>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</si>
  <si>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</si>
  <si>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</si>
  <si>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</si>
  <si>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</si>
  <si>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</si>
  <si>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</si>
  <si>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</si>
  <si>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</si>
  <si>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</si>
  <si>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</si>
  <si>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</si>
  <si>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</si>
  <si>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</si>
  <si>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</si>
  <si>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</si>
  <si>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</si>
  <si>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</si>
  <si>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</si>
  <si>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</si>
  <si>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</si>
  <si>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</si>
  <si>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</si>
  <si>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</si>
  <si>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</si>
  <si>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</si>
  <si>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</si>
  <si>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</si>
  <si>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</si>
  <si>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</si>
  <si>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</si>
  <si>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</si>
  <si>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</si>
  <si>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</si>
  <si>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</si>
  <si>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</si>
  <si>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</si>
  <si>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</si>
  <si>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</si>
  <si>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</si>
  <si>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</si>
  <si>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</si>
  <si>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</si>
  <si>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</si>
  <si>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</si>
  <si>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</si>
  <si>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</si>
  <si>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</si>
  <si>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</si>
  <si>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</si>
  <si>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</si>
  <si>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</si>
  <si>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</si>
  <si>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</si>
  <si>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</si>
  <si>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</si>
  <si>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</si>
  <si>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</si>
  <si>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</si>
  <si>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</si>
  <si>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</si>
  <si>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</si>
  <si>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</si>
  <si>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</si>
  <si>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</si>
  <si>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</si>
  <si>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</si>
  <si>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</si>
  <si>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</si>
  <si>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</si>
  <si>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</si>
  <si>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</si>
  <si>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</si>
  <si>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</si>
  <si>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</si>
  <si>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</si>
  <si>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</si>
  <si>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</si>
  <si>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</si>
  <si>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</si>
  <si>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</si>
  <si>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</si>
  <si>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</si>
  <si>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</si>
  <si>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</si>
  <si>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</si>
  <si>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</si>
  <si>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</si>
  <si>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</si>
  <si>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</si>
  <si>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</si>
  <si>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</si>
  <si>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</si>
  <si>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</si>
  <si>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</si>
  <si>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</si>
  <si>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</si>
  <si>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</si>
  <si>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</si>
  <si>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</si>
  <si>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</si>
  <si>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</si>
  <si>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</si>
  <si>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</si>
  <si>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</si>
  <si>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</si>
  <si>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</si>
  <si>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</si>
  <si>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</si>
  <si>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</si>
  <si>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</si>
  <si>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</si>
  <si>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</si>
  <si>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</si>
  <si>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</si>
  <si>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</si>
  <si>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</si>
  <si>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</si>
  <si>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</si>
  <si>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</si>
  <si>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</si>
  <si>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</si>
  <si>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</si>
  <si>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</si>
  <si>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</si>
  <si>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</si>
  <si>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</si>
  <si>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</si>
  <si>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</si>
  <si>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</si>
  <si>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</si>
  <si>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</si>
  <si>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</si>
  <si>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</si>
  <si>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</si>
  <si>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</si>
  <si>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</si>
  <si>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</si>
  <si>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</si>
  <si>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</si>
  <si>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</si>
  <si>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</si>
  <si>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</si>
  <si>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</si>
  <si>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</si>
  <si>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</si>
  <si>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</si>
  <si>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</si>
  <si>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</si>
  <si>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</si>
  <si>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</si>
  <si>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</si>
  <si>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</si>
  <si>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</si>
  <si>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</si>
  <si>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</si>
  <si>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</si>
  <si>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</si>
  <si>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</si>
  <si>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</si>
  <si>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</si>
  <si>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</si>
  <si>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</si>
  <si>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</si>
  <si>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</si>
  <si>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</si>
  <si>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</si>
  <si>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</si>
  <si>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</si>
  <si>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</si>
  <si>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</si>
  <si>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</si>
  <si>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</si>
  <si>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</si>
  <si>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</si>
  <si>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</si>
  <si>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</si>
  <si>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</si>
  <si>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</si>
  <si>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</si>
  <si>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</si>
  <si>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</si>
  <si>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</si>
  <si>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</si>
  <si>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</si>
  <si>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</si>
  <si>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</si>
  <si>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</si>
  <si>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</si>
  <si>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</si>
  <si>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</si>
  <si>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</si>
  <si>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</si>
  <si>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</si>
  <si>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</si>
  <si>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</si>
  <si>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</si>
  <si>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</si>
  <si>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</si>
  <si>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</si>
  <si>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</si>
  <si>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</si>
  <si>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</si>
  <si>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</si>
  <si>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</si>
  <si>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</si>
  <si>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</si>
  <si>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</si>
  <si>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</si>
  <si>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</si>
  <si>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</si>
  <si>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</si>
  <si>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</si>
  <si>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</si>
  <si>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</si>
  <si>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</si>
  <si>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</si>
  <si>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</si>
  <si>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</si>
  <si>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</si>
  <si>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</si>
  <si>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</si>
  <si>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</si>
  <si>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</si>
  <si>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</si>
  <si>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</si>
  <si>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</si>
  <si>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</si>
  <si>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</si>
  <si>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</si>
  <si>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</si>
  <si>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</si>
  <si>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</si>
  <si>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</si>
  <si>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</si>
  <si>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</si>
  <si>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</si>
  <si>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</si>
  <si>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</si>
  <si>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</si>
  <si>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</si>
  <si>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</si>
  <si>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</si>
  <si>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</si>
  <si>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</si>
  <si>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</si>
  <si>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</si>
  <si>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</si>
  <si>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</si>
  <si>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</si>
  <si>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</si>
  <si>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</si>
  <si>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</si>
  <si>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</si>
  <si>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</si>
  <si>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</si>
  <si>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</si>
  <si>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</si>
  <si>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</si>
  <si>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</si>
  <si>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</si>
  <si>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</si>
  <si>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</si>
  <si>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</si>
  <si>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</si>
  <si>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</si>
  <si>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</si>
  <si>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</si>
  <si>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</si>
  <si>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</si>
  <si>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</si>
  <si>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</si>
  <si>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</si>
  <si>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</si>
  <si>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</si>
  <si>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</si>
  <si>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</si>
  <si>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</si>
  <si>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</si>
  <si>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</si>
  <si>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</si>
  <si>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</si>
  <si>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</si>
  <si>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</si>
  <si>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</si>
  <si>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</si>
  <si>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</si>
  <si>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</si>
  <si>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</si>
  <si>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</si>
  <si>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</si>
  <si>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</si>
  <si>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</si>
  <si>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</si>
  <si>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</si>
  <si>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</si>
  <si>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</si>
  <si>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</si>
  <si>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</si>
  <si>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</si>
  <si>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</si>
  <si>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</si>
  <si>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</si>
  <si>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</si>
  <si>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</si>
  <si>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</si>
  <si>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</si>
  <si>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</si>
  <si>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</si>
  <si>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</si>
  <si>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</si>
  <si>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</si>
  <si>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</si>
  <si>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</si>
  <si>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</si>
  <si>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</si>
  <si>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</si>
  <si>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</si>
  <si>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</si>
  <si>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</si>
  <si>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</si>
  <si>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</si>
  <si>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</si>
  <si>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</si>
  <si>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</si>
  <si>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</si>
  <si>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</si>
  <si>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</si>
  <si>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</si>
  <si>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</si>
  <si>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</si>
  <si>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</si>
  <si>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</si>
  <si>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</si>
  <si>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</si>
  <si>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</si>
  <si>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</si>
  <si>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</si>
  <si>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</si>
  <si>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</si>
  <si>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</si>
  <si>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</si>
  <si>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</si>
  <si>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</si>
  <si>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</si>
  <si>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</si>
  <si>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</si>
  <si>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</si>
  <si>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</si>
  <si>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</si>
  <si>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</si>
  <si>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</si>
  <si>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</si>
  <si>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</si>
  <si>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</si>
  <si>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</si>
  <si>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</si>
  <si>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</si>
  <si>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</si>
  <si>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</si>
  <si>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</si>
  <si>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</si>
  <si>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</si>
  <si>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</si>
  <si>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</si>
  <si>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</si>
  <si>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</si>
  <si>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</si>
  <si>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</si>
  <si>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</si>
  <si>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</si>
  <si>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</si>
  <si>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</si>
  <si>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</si>
  <si>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</si>
  <si>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</si>
  <si>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</si>
  <si>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</si>
  <si>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</si>
  <si>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</si>
  <si>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</si>
  <si>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</si>
  <si>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</si>
  <si>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</si>
  <si>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</si>
  <si>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</si>
  <si>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</si>
  <si>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</si>
  <si>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</si>
  <si>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</si>
  <si>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</si>
  <si>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</si>
  <si>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</si>
  <si>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</si>
  <si>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</si>
  <si>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</si>
  <si>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</si>
  <si>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</si>
  <si>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</si>
  <si>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</si>
  <si>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</si>
  <si>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</si>
  <si>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</si>
  <si>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</si>
  <si>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</si>
  <si>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</si>
  <si>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</si>
  <si>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</si>
  <si>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</si>
  <si>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</si>
  <si>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</si>
  <si>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</si>
  <si>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</si>
  <si>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</si>
  <si>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</si>
  <si>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</si>
  <si>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</si>
  <si>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</si>
  <si>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</si>
  <si>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</si>
  <si>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</si>
  <si>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</si>
  <si>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</si>
  <si>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</si>
  <si>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</si>
  <si>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</si>
  <si>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</si>
  <si>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</si>
  <si>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</si>
  <si>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</si>
  <si>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</si>
  <si>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</si>
  <si>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</si>
  <si>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</si>
  <si>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</si>
  <si>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</si>
  <si>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</si>
  <si>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</si>
  <si>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</si>
  <si>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</si>
  <si>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</si>
  <si>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</si>
  <si>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</si>
  <si>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</si>
  <si>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</si>
  <si>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</si>
  <si>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</si>
  <si>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</si>
  <si>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</si>
  <si>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</si>
  <si>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</si>
  <si>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</si>
  <si>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</si>
  <si>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</si>
  <si>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</si>
  <si>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</si>
  <si>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</si>
  <si>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</si>
  <si>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</si>
  <si>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</si>
  <si>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</si>
  <si>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</si>
  <si>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</si>
  <si>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</si>
  <si>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</si>
  <si>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</si>
  <si>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</si>
  <si>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</si>
  <si>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</si>
  <si>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</si>
  <si>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</si>
  <si>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</si>
  <si>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</si>
  <si>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</si>
  <si>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</si>
  <si>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</si>
  <si>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</si>
  <si>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</si>
  <si>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</si>
  <si>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</si>
  <si>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</si>
  <si>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</si>
  <si>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</si>
  <si>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</si>
  <si>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</si>
  <si>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</si>
  <si>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</si>
  <si>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</si>
  <si>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</si>
  <si>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</si>
  <si>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</si>
  <si>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</si>
  <si>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</si>
  <si>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</si>
  <si>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</si>
  <si>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</si>
  <si>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</si>
  <si>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</si>
  <si>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</si>
  <si>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</si>
  <si>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</si>
  <si>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</si>
  <si>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</si>
  <si>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</si>
  <si>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</si>
  <si>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</si>
  <si>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</si>
  <si>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</si>
  <si>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</si>
  <si>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</si>
  <si>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</si>
  <si>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</si>
  <si>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</si>
  <si>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</si>
  <si>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</si>
  <si>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</si>
  <si>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</si>
  <si>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</si>
  <si>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</si>
  <si>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</si>
  <si>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</si>
  <si>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</si>
  <si>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</si>
  <si>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</si>
  <si>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</si>
  <si>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</si>
  <si>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</si>
  <si>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</si>
  <si>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</si>
  <si>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</si>
  <si>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</si>
  <si>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</si>
  <si>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</si>
  <si>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</si>
  <si>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</si>
  <si>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</si>
  <si>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</si>
  <si>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</si>
  <si>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</si>
  <si>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</si>
  <si>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</si>
  <si>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</si>
  <si>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</si>
  <si>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</si>
  <si>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</si>
  <si>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</si>
  <si>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</si>
  <si>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</si>
  <si>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</si>
  <si>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</si>
  <si>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</si>
  <si>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</si>
  <si>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</si>
  <si>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</si>
  <si>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</si>
  <si>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</si>
  <si>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</si>
  <si>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</si>
  <si>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</si>
  <si>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</si>
  <si>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</si>
  <si>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</si>
  <si>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</si>
  <si>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</si>
  <si>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</si>
  <si>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</si>
  <si>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</si>
  <si>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</si>
  <si>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</si>
  <si>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</si>
  <si>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</si>
  <si>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</si>
  <si>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</si>
  <si>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</si>
  <si>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</si>
  <si>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</si>
  <si>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</si>
  <si>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</si>
  <si>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</si>
  <si>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</si>
  <si>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</si>
  <si>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</si>
  <si>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</si>
  <si>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</si>
  <si>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</si>
  <si>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</si>
  <si>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</si>
  <si>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</si>
  <si>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</si>
  <si>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</si>
  <si>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</si>
  <si>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</si>
  <si>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</si>
  <si>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</si>
  <si>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</si>
  <si>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</si>
  <si>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</si>
  <si>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</si>
  <si>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</si>
  <si>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</si>
  <si>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</si>
  <si>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</si>
  <si>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</si>
  <si>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</si>
  <si>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</si>
  <si>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</si>
  <si>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</si>
  <si>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</si>
  <si>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</si>
  <si>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</si>
  <si>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</si>
  <si>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</si>
  <si>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</si>
  <si>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</si>
  <si>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</si>
  <si>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</si>
  <si>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</si>
  <si>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</si>
  <si>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</si>
  <si>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</si>
  <si>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</si>
  <si>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</si>
  <si>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</si>
  <si>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</si>
  <si>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</si>
  <si>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</si>
  <si>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</si>
  <si>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</si>
  <si>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</si>
  <si>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</si>
  <si>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</si>
  <si>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</si>
  <si>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</si>
  <si>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</si>
  <si>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</si>
  <si>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</si>
  <si>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</si>
  <si>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</si>
  <si>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</si>
  <si>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</si>
  <si>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</si>
  <si>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</si>
  <si>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</si>
  <si>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</si>
  <si>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</si>
  <si>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</si>
  <si>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</si>
  <si>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</si>
  <si>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</si>
  <si>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</si>
  <si>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</si>
  <si>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</si>
  <si>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</si>
  <si>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</si>
  <si>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</si>
  <si>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</si>
  <si>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</si>
  <si>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</si>
  <si>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</si>
  <si>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</si>
  <si>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</si>
  <si>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</si>
  <si>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</si>
  <si>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</si>
  <si>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</si>
  <si>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</si>
  <si>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</si>
  <si>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</si>
  <si>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</si>
  <si>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</si>
  <si>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</si>
  <si>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</si>
  <si>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</si>
  <si>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</si>
  <si>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</si>
  <si>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</si>
  <si>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</si>
  <si>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</si>
  <si>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</si>
  <si>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</si>
  <si>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</si>
  <si>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</si>
  <si>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</si>
  <si>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</si>
  <si>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</si>
  <si>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</si>
  <si>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</si>
  <si>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</si>
  <si>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</si>
  <si>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</si>
  <si>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</si>
  <si>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</si>
  <si>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</si>
  <si>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</si>
  <si>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</si>
  <si>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</si>
  <si>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</si>
  <si>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</si>
  <si>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</si>
  <si>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</si>
  <si>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</si>
  <si>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</si>
  <si>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</si>
  <si>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</si>
  <si>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</si>
  <si>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</si>
  <si>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</si>
  <si>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</si>
  <si>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</si>
  <si>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</si>
  <si>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</si>
  <si>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</si>
  <si>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</si>
  <si>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</si>
  <si>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</si>
  <si>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</si>
  <si>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</si>
  <si>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</si>
  <si>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</si>
  <si>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</si>
  <si>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</si>
  <si>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</si>
  <si>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</si>
  <si>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</si>
  <si>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</si>
  <si>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</si>
  <si>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</si>
  <si>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</si>
  <si>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</si>
  <si>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</si>
  <si>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</si>
  <si>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</si>
  <si>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</si>
  <si>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</si>
  <si>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</si>
  <si>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</si>
  <si>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</si>
  <si>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</si>
  <si>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</si>
  <si>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</si>
  <si>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</si>
  <si>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</si>
  <si>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</si>
  <si>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</si>
  <si>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</si>
  <si>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</si>
  <si>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</si>
  <si>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</si>
  <si>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</si>
  <si>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</si>
  <si>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</si>
  <si>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</si>
  <si>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</si>
  <si>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</si>
  <si>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</si>
  <si>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</si>
  <si>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</si>
  <si>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</si>
  <si>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</si>
  <si>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</si>
  <si>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</si>
  <si>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</si>
  <si>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</si>
  <si>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</si>
  <si>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</si>
  <si>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</si>
  <si>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</si>
  <si>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</si>
  <si>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</si>
  <si>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</si>
  <si>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</si>
  <si>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</si>
  <si>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</si>
  <si>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</si>
  <si>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</si>
  <si>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</si>
  <si>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</si>
  <si>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</si>
  <si>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</si>
  <si>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</si>
  <si>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</si>
  <si>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</si>
  <si>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</si>
  <si>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</si>
  <si>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</si>
  <si>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</si>
  <si>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</si>
  <si>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</si>
  <si>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</si>
  <si>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</si>
  <si>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</si>
  <si>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</si>
  <si>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</si>
  <si>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</si>
  <si>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</si>
  <si>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</si>
  <si>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</si>
  <si>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</si>
  <si>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</si>
  <si>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</si>
  <si>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</si>
  <si>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</si>
  <si>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</si>
  <si>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</si>
  <si>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</si>
  <si>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</si>
  <si>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</si>
  <si>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</si>
  <si>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</si>
  <si>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</si>
  <si>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</si>
  <si>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</si>
  <si>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</si>
  <si>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</si>
  <si>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</si>
  <si>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</si>
  <si>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</si>
  <si>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</si>
  <si>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</si>
  <si>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</si>
  <si>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</si>
  <si>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</si>
  <si>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</si>
  <si>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</si>
  <si>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</si>
  <si>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</si>
  <si>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</si>
  <si>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</si>
  <si>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</si>
  <si>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</si>
  <si>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</si>
  <si>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</si>
  <si>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</si>
  <si>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</si>
  <si>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</si>
  <si>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</si>
  <si>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</si>
  <si>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</si>
  <si>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</si>
  <si>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</si>
  <si>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</si>
  <si>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</si>
  <si>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</si>
  <si>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</si>
  <si>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</si>
  <si>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</si>
  <si>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</si>
  <si>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</si>
  <si>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</si>
  <si>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</si>
  <si>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</si>
  <si>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</si>
  <si>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</si>
  <si>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</si>
  <si>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</si>
  <si>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</si>
  <si>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</si>
  <si>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</si>
  <si>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</si>
  <si>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</si>
  <si>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</si>
  <si>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</si>
  <si>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</si>
  <si>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</si>
  <si>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</si>
  <si>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</si>
  <si>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</si>
  <si>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</si>
  <si>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</si>
  <si>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</si>
  <si>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</si>
  <si>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</si>
  <si>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</si>
  <si>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</si>
  <si>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</si>
  <si>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</si>
  <si>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</si>
  <si>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</si>
  <si>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</si>
  <si>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</si>
  <si>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</si>
  <si>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</si>
  <si>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</si>
  <si>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</si>
  <si>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</si>
  <si>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</si>
  <si>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</si>
  <si>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</si>
  <si>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</si>
  <si>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</si>
  <si>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</si>
  <si>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</si>
  <si>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</si>
  <si>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</si>
  <si>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</si>
  <si>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</si>
  <si>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</si>
  <si>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</si>
  <si>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</si>
  <si>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</si>
  <si>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</si>
  <si>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</si>
  <si>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</si>
  <si>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</si>
  <si>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</si>
  <si>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</si>
  <si>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</si>
  <si>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</si>
  <si>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</si>
  <si>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</si>
  <si>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</si>
  <si>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</si>
  <si>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</si>
  <si>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</si>
  <si>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</si>
  <si>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</si>
  <si>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</si>
  <si>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</si>
  <si>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</si>
  <si>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</si>
  <si>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</si>
  <si>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</si>
  <si>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</si>
  <si>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</si>
  <si>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</si>
  <si>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</si>
  <si>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</si>
  <si>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</si>
  <si>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</si>
  <si>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</si>
  <si>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</si>
  <si>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</si>
  <si>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</si>
  <si>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</si>
  <si>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</si>
  <si>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</si>
  <si>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</si>
  <si>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</si>
  <si>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</si>
  <si>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</si>
  <si>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</si>
  <si>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</si>
  <si>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</si>
  <si>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</si>
  <si>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</si>
  <si>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</si>
  <si>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</si>
  <si>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</si>
  <si>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</si>
  <si>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</si>
  <si>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</si>
  <si>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</si>
  <si>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</si>
  <si>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</si>
  <si>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</si>
  <si>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</si>
  <si>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</si>
  <si>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</si>
  <si>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</si>
  <si>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</si>
  <si>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</si>
  <si>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</si>
  <si>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</si>
  <si>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</si>
  <si>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</si>
  <si>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</si>
  <si>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</si>
  <si>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</si>
  <si>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</si>
  <si>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</si>
  <si>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</si>
  <si>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</si>
  <si>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</si>
  <si>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</si>
  <si>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</si>
  <si>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</si>
  <si>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</si>
  <si>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</si>
  <si>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</si>
  <si>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</si>
  <si>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</si>
  <si>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</si>
  <si>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</si>
  <si>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</si>
  <si>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</si>
  <si>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</si>
  <si>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</si>
  <si>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</si>
  <si>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</si>
  <si>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</si>
  <si>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</si>
  <si>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</si>
  <si>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</si>
  <si>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</si>
  <si>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</si>
  <si>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</si>
  <si>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</si>
  <si>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</si>
  <si>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</si>
  <si>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</si>
  <si>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</si>
  <si>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</si>
  <si>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</si>
  <si>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</si>
  <si>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</si>
  <si>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</si>
  <si>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</si>
  <si>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</si>
  <si>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</si>
  <si>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</si>
  <si>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</si>
  <si>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</si>
  <si>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</si>
  <si>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</si>
  <si>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</si>
  <si>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</si>
  <si>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</si>
  <si>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</si>
  <si>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</si>
  <si>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</si>
  <si>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</si>
  <si>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</si>
  <si>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</si>
  <si>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</si>
  <si>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</si>
  <si>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</si>
  <si>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</si>
  <si>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</si>
  <si>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</si>
  <si>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</si>
  <si>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</si>
  <si>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</si>
  <si>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</si>
  <si>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</si>
  <si>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</si>
  <si>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</si>
  <si>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</si>
  <si>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</si>
  <si>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</si>
  <si>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</si>
  <si>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</si>
  <si>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</si>
  <si>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</si>
  <si>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</si>
  <si>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</si>
  <si>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</si>
  <si>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</si>
  <si>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</si>
  <si>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</si>
  <si>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</si>
  <si>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</si>
  <si>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</si>
  <si>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</si>
  <si>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</si>
  <si>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</si>
  <si>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</si>
  <si>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</si>
  <si>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</si>
  <si>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</si>
  <si>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</si>
  <si>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</si>
  <si>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</si>
  <si>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</si>
  <si>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</si>
  <si>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</si>
  <si>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</si>
  <si>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</si>
  <si>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</si>
  <si>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</si>
  <si>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</si>
  <si>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</si>
  <si>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</si>
  <si>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</si>
  <si>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</si>
  <si>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</si>
  <si>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</si>
  <si>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</si>
  <si>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</si>
  <si>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</si>
  <si>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</si>
  <si>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</si>
  <si>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</si>
  <si>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</si>
  <si>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</si>
  <si>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</si>
  <si>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</si>
  <si>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</si>
  <si>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</si>
  <si>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</si>
  <si>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</si>
  <si>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</si>
  <si>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</si>
  <si>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</si>
  <si>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</si>
  <si>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</si>
  <si>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</si>
  <si>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</si>
  <si>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</si>
  <si>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</si>
  <si>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</si>
  <si>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</si>
  <si>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</si>
  <si>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</si>
  <si>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</si>
  <si>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</si>
  <si>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</si>
  <si>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</si>
  <si>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</si>
  <si>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</si>
  <si>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</si>
  <si>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</si>
  <si>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</si>
  <si>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</si>
  <si>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</si>
  <si>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</si>
  <si>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</si>
  <si>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</si>
  <si>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</si>
  <si>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</si>
  <si>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</si>
  <si>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</si>
  <si>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</si>
  <si>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</si>
  <si>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</si>
  <si>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</si>
  <si>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</si>
  <si>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</si>
  <si>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</si>
  <si>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</si>
  <si>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</si>
  <si>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</si>
  <si>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</si>
  <si>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</si>
  <si>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</si>
  <si>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</si>
  <si>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</si>
  <si>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</si>
  <si>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</si>
  <si>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</si>
  <si>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</si>
  <si>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</si>
  <si>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</si>
  <si>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</si>
  <si>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</si>
  <si>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</si>
  <si>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</si>
  <si>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</si>
  <si>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</si>
  <si>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</si>
  <si>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</si>
  <si>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</si>
  <si>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</si>
  <si>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</si>
  <si>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</si>
  <si>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</si>
  <si>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</si>
  <si>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</si>
  <si>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</si>
  <si>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</si>
  <si>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</si>
  <si>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</si>
  <si>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</si>
  <si>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</si>
  <si>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</si>
  <si>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</si>
  <si>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</si>
  <si>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</si>
  <si>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</si>
  <si>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</si>
  <si>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</si>
  <si>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</si>
  <si>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</si>
  <si>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</si>
  <si>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</si>
  <si>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</si>
  <si>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</si>
  <si>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</si>
  <si>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</si>
  <si>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</si>
  <si>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</si>
  <si>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</si>
  <si>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</si>
  <si>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</si>
  <si>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</si>
  <si>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</si>
  <si>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</si>
  <si>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</si>
  <si>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</si>
  <si>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</si>
  <si>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</si>
  <si>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</si>
  <si>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</si>
  <si>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</si>
  <si>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</si>
  <si>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</si>
  <si>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</si>
  <si>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</si>
  <si>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</si>
  <si>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</si>
  <si>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</si>
  <si>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</si>
  <si>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</si>
  <si>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</si>
  <si>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</si>
  <si>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</si>
  <si>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</si>
  <si>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</si>
  <si>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</si>
  <si>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</si>
  <si>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</si>
  <si>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</si>
  <si>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</si>
  <si>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</si>
  <si>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</si>
  <si>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</si>
  <si>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</si>
  <si>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</si>
  <si>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</si>
  <si>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</si>
  <si>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</si>
  <si>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</si>
  <si>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</si>
  <si>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</si>
  <si>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</si>
  <si>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</si>
  <si>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</si>
  <si>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</si>
  <si>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</si>
  <si>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</si>
  <si>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</si>
  <si>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</si>
  <si>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</si>
  <si>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</si>
  <si>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</si>
  <si>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</si>
  <si>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</si>
  <si>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</si>
  <si>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</si>
  <si>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</si>
  <si>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</si>
  <si>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</si>
  <si>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</si>
  <si>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</si>
  <si>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</si>
  <si>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</si>
  <si>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</si>
  <si>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</si>
  <si>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</si>
  <si>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</si>
  <si>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</si>
  <si>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</si>
  <si>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</si>
  <si>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</si>
  <si>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</si>
  <si>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</si>
  <si>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</si>
  <si>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</si>
  <si>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</si>
  <si>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</si>
  <si>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</si>
  <si>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</si>
  <si>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</si>
  <si>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</si>
  <si>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</si>
  <si>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</si>
  <si>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</si>
  <si>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</si>
  <si>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</si>
  <si>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</si>
  <si>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</si>
  <si>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</si>
  <si>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</si>
  <si>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</si>
  <si>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</si>
  <si>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</si>
  <si>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</si>
  <si>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</si>
  <si>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</si>
  <si>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</si>
  <si>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</si>
  <si>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</si>
  <si>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</si>
  <si>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</si>
  <si>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</si>
  <si>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</si>
  <si>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</si>
  <si>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</si>
  <si>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</si>
  <si>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</si>
  <si>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</si>
  <si>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</si>
  <si>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</si>
  <si>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</si>
  <si>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</si>
  <si>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</si>
  <si>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</si>
  <si>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</si>
  <si>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</si>
  <si>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</si>
  <si>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</si>
  <si>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</si>
  <si>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</si>
  <si>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</si>
  <si>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</si>
  <si>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</si>
  <si>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</si>
  <si>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</si>
  <si>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</si>
  <si>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</si>
  <si>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</si>
  <si>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</si>
  <si>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</si>
  <si>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</si>
  <si>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</si>
  <si>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</si>
  <si>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</si>
  <si>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</si>
  <si>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</si>
  <si>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</si>
  <si>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</si>
  <si>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</si>
  <si>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</si>
  <si>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</si>
  <si>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</si>
  <si>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</si>
  <si>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</si>
  <si>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</si>
  <si>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</si>
  <si>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</si>
  <si>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</si>
  <si>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</si>
  <si>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</si>
  <si>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</si>
  <si>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</si>
  <si>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</si>
  <si>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</si>
  <si>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</si>
  <si>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</si>
  <si>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</si>
  <si>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</si>
  <si>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</si>
  <si>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</si>
  <si>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</si>
  <si>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</si>
  <si>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</si>
  <si>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</si>
  <si>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</si>
  <si>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</si>
  <si>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</si>
  <si>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</si>
  <si>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</si>
  <si>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</si>
  <si>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</si>
  <si>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</si>
  <si>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</si>
  <si>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</si>
  <si>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</si>
  <si>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</si>
  <si>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</si>
  <si>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</si>
  <si>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</si>
  <si>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</si>
  <si>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</si>
  <si>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</si>
  <si>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</si>
  <si>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</si>
  <si>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</si>
  <si>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</si>
  <si>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</si>
  <si>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</si>
  <si>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</si>
  <si>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</si>
  <si>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</si>
  <si>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</si>
  <si>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</si>
  <si>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</si>
  <si>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</si>
  <si>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</si>
  <si>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</si>
  <si>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</si>
  <si>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</si>
  <si>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</si>
  <si>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</si>
  <si>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</si>
  <si>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</si>
  <si>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</si>
  <si>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</si>
  <si>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</si>
  <si>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</si>
  <si>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</si>
  <si>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</si>
  <si>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</si>
  <si>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</si>
  <si>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</si>
  <si>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</si>
  <si>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</si>
  <si>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</si>
  <si>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</si>
  <si>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</si>
  <si>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</si>
  <si>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</si>
  <si>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</si>
  <si>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</si>
  <si>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</si>
  <si>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</si>
  <si>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</si>
  <si>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</si>
  <si>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</si>
  <si>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</si>
  <si>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</si>
  <si>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</si>
  <si>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</si>
  <si>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</si>
  <si>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</si>
  <si>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</si>
  <si>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</si>
  <si>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</si>
  <si>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</si>
  <si>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</si>
  <si>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</si>
  <si>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</si>
  <si>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</si>
  <si>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</si>
  <si>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</si>
  <si>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</si>
  <si>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</si>
  <si>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</si>
  <si>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</si>
  <si>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</si>
  <si>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</si>
  <si>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</si>
  <si>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</si>
  <si>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</si>
  <si>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</si>
  <si>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</si>
  <si>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</si>
  <si>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</si>
  <si>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</si>
  <si>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</si>
  <si>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</si>
  <si>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</si>
  <si>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</si>
  <si>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</si>
  <si>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</si>
  <si>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</si>
  <si>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</si>
  <si>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</si>
  <si>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</si>
  <si>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</si>
  <si>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</si>
  <si>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</si>
  <si>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</si>
  <si>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</si>
  <si>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</si>
  <si>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</si>
  <si>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</si>
  <si>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</si>
  <si>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</si>
  <si>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</si>
  <si>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</si>
  <si>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</si>
  <si>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</si>
  <si>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</si>
  <si>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</si>
  <si>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</si>
  <si>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</si>
  <si>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</si>
  <si>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</si>
  <si>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</si>
  <si>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</si>
  <si>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</si>
  <si>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</si>
  <si>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</si>
  <si>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</si>
  <si>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</si>
  <si>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</si>
  <si>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</si>
  <si>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</si>
  <si>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</si>
  <si>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</si>
  <si>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</si>
  <si>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</si>
  <si>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</si>
  <si>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</si>
  <si>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</si>
  <si>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</si>
  <si>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</si>
  <si>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</si>
  <si>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</si>
  <si>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</si>
  <si>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</si>
  <si>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</si>
  <si>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</si>
  <si>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</si>
  <si>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</si>
  <si>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</si>
  <si>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</si>
  <si>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</si>
  <si>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</si>
  <si>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</si>
  <si>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</si>
  <si>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</si>
  <si>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</si>
  <si>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</si>
  <si>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</si>
  <si>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</si>
  <si>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</si>
  <si>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</si>
  <si>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</si>
  <si>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</si>
  <si>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</si>
  <si>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</si>
  <si>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</si>
  <si>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</si>
  <si>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</si>
  <si>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</si>
  <si>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</si>
  <si>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</si>
  <si>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</si>
  <si>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</si>
  <si>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</si>
  <si>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</si>
  <si>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</si>
  <si>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</si>
  <si>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</si>
  <si>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</si>
  <si>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</si>
  <si>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</si>
  <si>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</si>
  <si>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</si>
  <si>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</si>
  <si>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</si>
  <si>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</si>
  <si>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</si>
  <si>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</si>
  <si>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</si>
  <si>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</si>
  <si>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</si>
  <si>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</si>
  <si>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</si>
  <si>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</si>
  <si>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</si>
  <si>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</si>
  <si>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</si>
  <si>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</si>
  <si>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</si>
  <si>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</si>
  <si>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</si>
  <si>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</si>
  <si>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</si>
  <si>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</si>
  <si>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</si>
  <si>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</si>
  <si>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</si>
  <si>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</si>
  <si>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</si>
  <si>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</si>
  <si>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</si>
  <si>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</si>
  <si>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</si>
  <si>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</si>
  <si>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</si>
  <si>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</si>
  <si>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</si>
  <si>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</si>
  <si>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</si>
  <si>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</si>
  <si>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</si>
  <si>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</si>
  <si>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</si>
  <si>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</si>
  <si>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</si>
  <si>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</si>
  <si>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</si>
  <si>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</si>
  <si>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</si>
  <si>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</si>
  <si>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</si>
  <si>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</si>
  <si>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</si>
  <si>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</si>
  <si>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</si>
  <si>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</si>
  <si>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</si>
  <si>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</si>
  <si>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</si>
  <si>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</si>
  <si>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</si>
  <si>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</si>
  <si>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</si>
  <si>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</si>
  <si>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</si>
  <si>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</si>
  <si>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</si>
  <si>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</si>
  <si>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</si>
  <si>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</si>
  <si>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</si>
  <si>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</si>
  <si>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</si>
  <si>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</si>
  <si>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</si>
  <si>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</si>
  <si>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</si>
  <si>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</si>
  <si>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</si>
  <si>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</si>
  <si>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</si>
  <si>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</si>
  <si>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</si>
  <si>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</si>
  <si>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</si>
  <si>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</si>
  <si>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</si>
  <si>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</si>
  <si>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</si>
  <si>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</si>
  <si>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</si>
  <si>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</si>
  <si>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</si>
  <si>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</si>
  <si>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</si>
  <si>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</si>
  <si>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</si>
  <si>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</si>
  <si>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</si>
  <si>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</si>
  <si>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</si>
  <si>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</si>
  <si>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</si>
  <si>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</si>
  <si>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</si>
  <si>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</si>
  <si>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</si>
  <si>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</si>
  <si>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</si>
  <si>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</si>
  <si>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</si>
  <si>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</si>
  <si>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</si>
  <si>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</si>
  <si>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</si>
  <si>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</si>
  <si>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</si>
  <si>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</si>
  <si>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</si>
  <si>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</si>
  <si>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</si>
  <si>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</si>
  <si>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</si>
  <si>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</si>
  <si>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</si>
  <si>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</si>
  <si>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</si>
  <si>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</si>
  <si>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</si>
  <si>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</si>
  <si>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</si>
  <si>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</si>
  <si>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</si>
  <si>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</si>
  <si>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</si>
  <si>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</si>
  <si>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</si>
  <si>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</si>
  <si>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</si>
  <si>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</si>
  <si>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</si>
  <si>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</si>
  <si>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</si>
  <si>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</si>
  <si>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</si>
  <si>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</si>
  <si>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</si>
  <si>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</si>
  <si>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</si>
  <si>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</si>
  <si>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</si>
  <si>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</si>
  <si>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</si>
  <si>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</si>
  <si>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</si>
  <si>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</si>
  <si>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</si>
  <si>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</si>
  <si>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</si>
  <si>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</si>
  <si>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</si>
  <si>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</si>
  <si>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</si>
  <si>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</si>
  <si>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</si>
  <si>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</si>
  <si>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</si>
  <si>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</si>
  <si>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</si>
  <si>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</si>
  <si>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</si>
  <si>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</si>
  <si>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</si>
  <si>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</si>
  <si>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</si>
  <si>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</si>
  <si>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</si>
  <si>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</si>
  <si>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</si>
  <si>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</si>
  <si>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</si>
  <si>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</si>
  <si>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</si>
  <si>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</si>
  <si>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</si>
  <si>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</si>
  <si>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</si>
  <si>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</si>
  <si>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</si>
  <si>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</si>
  <si>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</si>
  <si>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</si>
  <si>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</si>
  <si>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</si>
  <si>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</si>
  <si>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</si>
  <si>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</si>
  <si>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</si>
  <si>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</si>
  <si>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</si>
  <si>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</si>
  <si>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</si>
  <si>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</si>
  <si>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</si>
  <si>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</si>
  <si>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</si>
  <si>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</si>
  <si>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</si>
  <si>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</si>
  <si>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</si>
  <si>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</si>
  <si>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</si>
  <si>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</si>
  <si>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</si>
  <si>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</si>
  <si>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</si>
  <si>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</si>
  <si>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</si>
  <si>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</si>
  <si>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</si>
  <si>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</si>
  <si>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</si>
  <si>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</si>
  <si>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</si>
  <si>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</si>
  <si>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</si>
  <si>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</si>
  <si>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</si>
  <si>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</si>
  <si>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</si>
  <si>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</si>
  <si>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</si>
  <si>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</si>
  <si>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</si>
  <si>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</si>
  <si>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</si>
  <si>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</si>
  <si>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</si>
  <si>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</si>
  <si>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</si>
  <si>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</si>
  <si>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</si>
  <si>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</si>
  <si>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</si>
  <si>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</si>
  <si>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</si>
  <si>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</si>
  <si>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</si>
  <si>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</si>
  <si>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</si>
  <si>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</si>
  <si>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</si>
  <si>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</si>
  <si>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</si>
  <si>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</si>
  <si>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</si>
  <si>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</si>
  <si>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</si>
  <si>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</si>
  <si>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</si>
  <si>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</si>
  <si>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</si>
  <si>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</si>
  <si>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</si>
  <si>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</si>
  <si>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</si>
  <si>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</si>
  <si>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</si>
  <si>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</si>
  <si>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</si>
  <si>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</si>
  <si>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</si>
  <si>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</si>
  <si>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</si>
  <si>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</si>
  <si>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</si>
  <si>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</si>
  <si>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</si>
  <si>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</si>
  <si>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</si>
  <si>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</si>
  <si>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</si>
  <si>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</si>
  <si>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</si>
  <si>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</si>
  <si>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</si>
  <si>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</si>
  <si>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</si>
  <si>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</si>
  <si>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</si>
  <si>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</si>
  <si>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</si>
  <si>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</si>
  <si>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</si>
  <si>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</si>
  <si>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</si>
  <si>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</si>
  <si>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</si>
  <si>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</si>
  <si>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</si>
  <si>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</si>
  <si>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</si>
  <si>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</si>
  <si>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</si>
  <si>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</si>
  <si>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</si>
  <si>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</si>
  <si>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</si>
  <si>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</si>
  <si>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</si>
  <si>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</si>
  <si>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</si>
  <si>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</si>
  <si>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</si>
  <si>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</si>
  <si>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</si>
  <si>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</si>
  <si>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</si>
  <si>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</si>
  <si>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</si>
  <si>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</si>
  <si>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</si>
  <si>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</si>
  <si>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</si>
  <si>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</si>
  <si>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</si>
  <si>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</si>
  <si>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</si>
  <si>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</si>
  <si>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</si>
  <si>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</si>
  <si>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</si>
  <si>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</si>
  <si>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</si>
  <si>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</si>
  <si>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</si>
  <si>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</si>
  <si>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</si>
  <si>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</si>
  <si>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</si>
  <si>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</si>
  <si>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</si>
  <si>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</si>
  <si>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</si>
  <si>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</si>
  <si>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</si>
  <si>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</si>
  <si>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</si>
  <si>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</si>
  <si>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</si>
  <si>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</si>
  <si>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</si>
  <si>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</si>
  <si>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</si>
  <si>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</si>
  <si>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</si>
  <si>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</si>
  <si>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</si>
  <si>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</si>
  <si>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</si>
  <si>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</si>
  <si>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</si>
  <si>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</si>
  <si>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</si>
  <si>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</si>
  <si>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</si>
  <si>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</si>
  <si>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</si>
  <si>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</si>
  <si>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</si>
  <si>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</si>
  <si>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</si>
  <si>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</si>
  <si>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</si>
  <si>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</si>
  <si>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</si>
  <si>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</si>
  <si>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</si>
  <si>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</si>
  <si>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</si>
  <si>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</si>
  <si>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</si>
  <si>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</si>
  <si>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</si>
  <si>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</si>
  <si>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</si>
  <si>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</si>
  <si>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</si>
  <si>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</si>
  <si>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</si>
  <si>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</si>
  <si>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</si>
  <si>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</si>
  <si>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</si>
  <si>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</si>
  <si>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</si>
  <si>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</si>
  <si>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</si>
  <si>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</si>
  <si>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</si>
  <si>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</si>
  <si>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</si>
  <si>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</si>
  <si>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</si>
  <si>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</si>
  <si>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</si>
  <si>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</si>
  <si>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</si>
  <si>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</si>
  <si>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</si>
  <si>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</si>
  <si>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</si>
  <si>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</si>
  <si>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</si>
  <si>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</si>
  <si>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</si>
  <si>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</si>
  <si>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</si>
  <si>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</si>
  <si>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</si>
  <si>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</si>
  <si>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</si>
  <si>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</si>
  <si>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</si>
  <si>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</si>
  <si>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</si>
  <si>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</si>
  <si>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</si>
  <si>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</si>
  <si>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</si>
  <si>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</si>
  <si>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</si>
  <si>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</si>
  <si>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</si>
  <si>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</si>
  <si>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</si>
  <si>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</si>
  <si>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</si>
  <si>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</si>
  <si>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</si>
  <si>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</si>
  <si>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</si>
  <si>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</si>
  <si>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</si>
  <si>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</si>
  <si>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</si>
  <si>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</si>
  <si>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</si>
  <si>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</si>
  <si>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</si>
  <si>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</si>
  <si>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</si>
  <si>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</si>
  <si>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</si>
  <si>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</si>
  <si>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</si>
  <si>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</si>
  <si>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</si>
  <si>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</si>
  <si>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</si>
  <si>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</si>
  <si>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</si>
  <si>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</si>
  <si>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</si>
  <si>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</si>
  <si>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</si>
  <si>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</si>
  <si>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</si>
  <si>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</si>
  <si>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</si>
  <si>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</si>
  <si>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</si>
  <si>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</si>
  <si>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</si>
  <si>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</si>
  <si>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</si>
  <si>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</si>
  <si>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</si>
  <si>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</si>
  <si>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</si>
  <si>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</si>
  <si>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</si>
  <si>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</si>
  <si>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</si>
  <si>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</si>
  <si>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</si>
  <si>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</si>
  <si>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</si>
  <si>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</si>
  <si>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</si>
  <si>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</si>
  <si>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</si>
  <si>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</si>
  <si>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</si>
  <si>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</si>
  <si>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</si>
  <si>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</si>
  <si>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</si>
  <si>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</si>
  <si>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</si>
  <si>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</si>
  <si>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</si>
  <si>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</si>
  <si>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</si>
  <si>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</si>
  <si>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</si>
  <si>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</si>
  <si>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</si>
  <si>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</si>
  <si>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</si>
  <si>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</si>
  <si>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</si>
  <si>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</si>
  <si>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</si>
  <si>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</si>
  <si>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</si>
  <si>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</si>
  <si>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</si>
  <si>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</si>
  <si>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</si>
  <si>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</si>
  <si>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</si>
  <si>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</si>
  <si>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</si>
  <si>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</si>
  <si>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</si>
  <si>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</si>
  <si>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</si>
  <si>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</si>
  <si>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</si>
  <si>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</si>
  <si>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</si>
  <si>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</si>
  <si>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</si>
  <si>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</si>
  <si>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</si>
  <si>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</si>
  <si>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</si>
  <si>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</si>
  <si>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</si>
  <si>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</si>
  <si>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</si>
  <si>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</si>
  <si>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</si>
  <si>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</si>
  <si>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</si>
  <si>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</si>
  <si>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</si>
  <si>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</si>
  <si>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</si>
  <si>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</si>
  <si>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</si>
  <si>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</si>
  <si>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</si>
  <si>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</si>
  <si>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</si>
  <si>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</si>
  <si>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</si>
  <si>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</si>
  <si>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</si>
  <si>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</si>
  <si>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</si>
  <si>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</si>
  <si>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</si>
  <si>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</si>
  <si>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</si>
  <si>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</si>
  <si>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</si>
  <si>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</si>
  <si>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</si>
  <si>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</si>
  <si>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</si>
  <si>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</si>
  <si>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</si>
  <si>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</si>
  <si>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</si>
  <si>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</si>
  <si>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</si>
  <si>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</si>
  <si>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</si>
  <si>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</si>
  <si>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</si>
  <si>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</si>
  <si>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</si>
  <si>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</si>
  <si>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</si>
  <si>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</si>
  <si>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</si>
  <si>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</si>
  <si>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</si>
  <si>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</si>
  <si>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</si>
  <si>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</si>
  <si>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</si>
  <si>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</si>
  <si>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</si>
  <si>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</si>
  <si>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</si>
  <si>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</si>
  <si>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</si>
  <si>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</si>
  <si>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</si>
  <si>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</si>
  <si>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</si>
  <si>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</si>
  <si>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</si>
  <si>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</si>
  <si>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</si>
  <si>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</si>
  <si>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</si>
  <si>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</si>
  <si>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</si>
  <si>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</si>
  <si>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</si>
  <si>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</si>
  <si>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</si>
  <si>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</si>
  <si>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</si>
  <si>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</si>
  <si>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</si>
  <si>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</si>
  <si>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</si>
  <si>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</si>
  <si>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</si>
  <si>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</si>
  <si>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</si>
  <si>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</si>
  <si>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</si>
  <si>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</si>
  <si>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</si>
  <si>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</si>
  <si>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</si>
  <si>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</si>
  <si>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</si>
  <si>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</si>
  <si>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</si>
  <si>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</si>
  <si>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</si>
  <si>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</si>
  <si>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</si>
  <si>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</si>
  <si>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</si>
  <si>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</si>
  <si>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</si>
  <si>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</si>
  <si>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</si>
  <si>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</si>
  <si>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</si>
  <si>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</si>
  <si>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</si>
  <si>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</si>
  <si>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</si>
  <si>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</si>
  <si>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</si>
  <si>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</si>
  <si>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</si>
  <si>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</si>
  <si>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</si>
  <si>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</si>
  <si>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</si>
  <si>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</si>
  <si>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</si>
  <si>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</si>
  <si>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</si>
  <si>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</si>
  <si>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</si>
  <si>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</si>
  <si>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</si>
  <si>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</si>
  <si>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</si>
  <si>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</si>
  <si>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</si>
  <si>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</si>
  <si>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</si>
  <si>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</si>
  <si>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</si>
  <si>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</si>
  <si>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</si>
  <si>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</si>
  <si>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</si>
  <si>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</si>
  <si>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</si>
  <si>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</si>
  <si>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</si>
  <si>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</si>
  <si>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</si>
  <si>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</si>
  <si>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</si>
  <si>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</si>
  <si>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</si>
  <si>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</si>
  <si>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</si>
  <si>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</si>
  <si>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</si>
  <si>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</si>
  <si>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</si>
  <si>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</si>
  <si>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</si>
  <si>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</si>
  <si>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</si>
  <si>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</si>
  <si>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</si>
  <si>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</si>
  <si>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</si>
  <si>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</si>
  <si>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</si>
  <si>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</si>
  <si>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</si>
  <si>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</si>
  <si>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</si>
  <si>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</si>
  <si>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</si>
  <si>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</si>
  <si>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</si>
  <si>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</si>
  <si>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</si>
  <si>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</si>
  <si>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</si>
  <si>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</si>
  <si>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</si>
  <si>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</si>
  <si>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</si>
  <si>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</si>
  <si>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</si>
  <si>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</si>
  <si>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</si>
  <si>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</si>
  <si>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</si>
  <si>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</si>
  <si>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</si>
  <si>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</si>
  <si>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</si>
  <si>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</si>
  <si>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</si>
  <si>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</si>
  <si>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</si>
  <si>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</si>
  <si>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</si>
  <si>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</si>
  <si>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</si>
  <si>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</si>
  <si>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</si>
  <si>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</si>
  <si>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</si>
  <si>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</si>
  <si>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</si>
  <si>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</si>
  <si>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</si>
  <si>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</si>
  <si>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</si>
  <si>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</si>
  <si>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</si>
  <si>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</si>
  <si>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</si>
  <si>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</si>
  <si>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</si>
  <si>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</si>
  <si>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</si>
  <si>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</si>
  <si>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</si>
  <si>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</si>
  <si>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</si>
  <si>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</si>
  <si>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</si>
  <si>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</si>
  <si>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</si>
  <si>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</si>
  <si>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</si>
  <si>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</si>
  <si>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</si>
  <si>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</si>
  <si>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</si>
  <si>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</si>
  <si>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</si>
  <si>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</si>
  <si>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</si>
  <si>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</si>
  <si>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</si>
  <si>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</si>
  <si>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</si>
  <si>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</si>
  <si>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</si>
  <si>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</si>
  <si>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</si>
  <si>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</si>
  <si>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</si>
  <si>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</si>
  <si>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</si>
  <si>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</si>
  <si>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</si>
  <si>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</si>
  <si>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</si>
  <si>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</si>
  <si>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</si>
  <si>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</si>
  <si>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</si>
  <si>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</si>
  <si>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</si>
  <si>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</si>
  <si>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</si>
  <si>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</si>
  <si>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</si>
  <si>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</si>
  <si>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</si>
  <si>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</si>
  <si>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</si>
  <si>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</si>
  <si>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</si>
  <si>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</si>
  <si>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</si>
  <si>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</si>
  <si>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</si>
  <si>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</si>
  <si>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</si>
  <si>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</si>
  <si>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</si>
  <si>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</si>
  <si>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</si>
  <si>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</si>
  <si>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</si>
  <si>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</si>
  <si>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</si>
  <si>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</si>
  <si>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</si>
  <si>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</si>
  <si>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</si>
  <si>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</si>
  <si>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</si>
  <si>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</si>
  <si>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</si>
  <si>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</si>
  <si>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</si>
  <si>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</si>
  <si>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</si>
  <si>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</si>
  <si>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</si>
  <si>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</si>
  <si>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</si>
  <si>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</si>
  <si>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</si>
  <si>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</si>
  <si>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</si>
  <si>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</si>
  <si>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</si>
  <si>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</si>
  <si>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</si>
  <si>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</si>
  <si>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</si>
  <si>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</si>
  <si>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</si>
  <si>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</si>
  <si>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</si>
  <si>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</si>
  <si>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</si>
  <si>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</si>
  <si>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</si>
  <si>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</si>
  <si>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</si>
  <si>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</si>
  <si>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</si>
  <si>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</si>
  <si>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</si>
  <si>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</si>
  <si>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</si>
  <si>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</si>
  <si>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</si>
  <si>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</si>
  <si>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</si>
  <si>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</si>
  <si>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</si>
  <si>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</si>
  <si>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</si>
  <si>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</si>
  <si>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</si>
  <si>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</si>
  <si>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</si>
  <si>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</si>
  <si>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</si>
  <si>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</si>
  <si>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</si>
  <si>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</si>
  <si>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</si>
  <si>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</si>
  <si>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</si>
  <si>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</si>
  <si>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</si>
  <si>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</si>
  <si>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</si>
  <si>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</si>
  <si>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</si>
  <si>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</si>
  <si>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</si>
  <si>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</si>
  <si>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</si>
  <si>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</si>
  <si>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</si>
  <si>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</si>
  <si>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</si>
  <si>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</si>
  <si>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</si>
  <si>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</si>
  <si>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</si>
  <si>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</si>
  <si>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</si>
  <si>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</si>
  <si>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</si>
  <si>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</si>
  <si>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</si>
  <si>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</si>
  <si>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</si>
  <si>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</si>
  <si>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</si>
  <si>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</si>
  <si>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</si>
  <si>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</si>
  <si>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</si>
  <si>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</si>
  <si>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</si>
  <si>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</si>
  <si>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</si>
  <si>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</si>
  <si>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</si>
  <si>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</si>
  <si>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</si>
  <si>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</si>
  <si>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</si>
  <si>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</si>
  <si>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</si>
  <si>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</si>
  <si>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</si>
  <si>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</si>
  <si>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</si>
  <si>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</si>
  <si>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</si>
  <si>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</si>
  <si>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</si>
  <si>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</si>
  <si>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</si>
  <si>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</si>
  <si>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</si>
  <si>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</si>
  <si>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</si>
  <si>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</si>
  <si>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</si>
  <si>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</si>
  <si>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</si>
  <si>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</si>
  <si>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</si>
  <si>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</si>
  <si>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</si>
  <si>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</si>
  <si>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</si>
  <si>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</si>
  <si>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</si>
  <si>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</si>
  <si>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</si>
  <si>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</si>
  <si>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</si>
  <si>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</si>
  <si>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</si>
  <si>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</si>
  <si>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</si>
  <si>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</si>
  <si>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</si>
  <si>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</si>
  <si>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</si>
  <si>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</si>
  <si>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</si>
  <si>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</si>
  <si>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</si>
  <si>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</si>
  <si>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</si>
  <si>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</si>
  <si>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</si>
  <si>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</si>
  <si>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</si>
  <si>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</si>
  <si>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</si>
  <si>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</si>
  <si>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</si>
  <si>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</si>
  <si>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</si>
  <si>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</si>
  <si>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</si>
  <si>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</si>
  <si>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</si>
  <si>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</si>
  <si>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</si>
  <si>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</si>
  <si>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</si>
  <si>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</si>
  <si>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</si>
  <si>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</si>
  <si>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</si>
  <si>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</si>
  <si>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</si>
  <si>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</si>
  <si>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</si>
  <si>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</si>
  <si>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</si>
  <si>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</si>
  <si>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</si>
  <si>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</si>
  <si>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</si>
  <si>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</si>
  <si>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</si>
  <si>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</si>
  <si>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</si>
  <si>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</si>
  <si>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</si>
  <si>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</si>
  <si>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</si>
  <si>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</si>
  <si>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</si>
  <si>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</si>
  <si>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</si>
  <si>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</si>
  <si>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</si>
  <si>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</si>
  <si>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</si>
  <si>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</si>
  <si>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</si>
  <si>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</si>
  <si>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</si>
  <si>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</si>
  <si>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</si>
  <si>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</si>
  <si>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</si>
  <si>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</si>
  <si>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</si>
  <si>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</si>
  <si>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</si>
  <si>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</si>
  <si>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</si>
  <si>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</si>
  <si>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</si>
  <si>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</si>
  <si>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</si>
  <si>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</si>
  <si>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</si>
  <si>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</si>
  <si>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</si>
  <si>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</si>
  <si>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</si>
  <si>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</si>
  <si>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</si>
  <si>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</si>
  <si>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</si>
  <si>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</si>
  <si>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</si>
  <si>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</si>
  <si>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</si>
  <si>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</si>
  <si>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</si>
  <si>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</si>
  <si>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</si>
  <si>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</si>
  <si>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</si>
  <si>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</si>
  <si>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</si>
  <si>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</si>
  <si>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</si>
  <si>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</si>
  <si>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</si>
  <si>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</si>
  <si>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</si>
  <si>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</si>
  <si>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</si>
  <si>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</si>
  <si>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</si>
  <si>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</si>
  <si>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</si>
  <si>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</si>
  <si>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</si>
  <si>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</si>
  <si>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</si>
  <si>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</si>
  <si>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</si>
  <si>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</si>
  <si>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</si>
  <si>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</si>
  <si>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</si>
  <si>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</si>
  <si>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</si>
  <si>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</si>
  <si>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</si>
  <si>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</si>
  <si>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</si>
  <si>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</si>
  <si>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</si>
  <si>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</si>
  <si>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</si>
  <si>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</si>
  <si>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</si>
  <si>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</si>
  <si>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</si>
  <si>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</si>
  <si>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</si>
  <si>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</si>
  <si>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</si>
  <si>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</si>
  <si>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</si>
  <si>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</si>
  <si>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</si>
  <si>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</si>
  <si>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</si>
  <si>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</si>
  <si>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</si>
  <si>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</si>
  <si>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</si>
  <si>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</si>
  <si>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</si>
  <si>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</si>
  <si>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</si>
  <si>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</si>
  <si>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</si>
  <si>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</si>
  <si>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</si>
  <si>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</si>
  <si>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</si>
  <si>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</si>
  <si>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</si>
  <si>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</si>
  <si>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</si>
  <si>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</si>
  <si>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</si>
  <si>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</si>
  <si>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</si>
  <si>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</si>
  <si>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</si>
  <si>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</si>
  <si>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</si>
  <si>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</si>
  <si>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</si>
  <si>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</si>
  <si>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</si>
  <si>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</si>
  <si>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</si>
  <si>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</si>
  <si>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</si>
  <si>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</si>
  <si>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</si>
  <si>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</si>
  <si>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</si>
  <si>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</si>
  <si>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</si>
  <si>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</si>
  <si>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</si>
  <si>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</si>
  <si>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</si>
  <si>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</si>
  <si>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</si>
  <si>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</si>
  <si>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</si>
  <si>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</si>
  <si>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</si>
  <si>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</si>
  <si>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</si>
  <si>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</si>
  <si>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</si>
  <si>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</si>
  <si>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</si>
  <si>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</si>
  <si>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</si>
  <si>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</si>
  <si>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</si>
  <si>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</si>
  <si>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</si>
  <si>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</si>
  <si>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</si>
  <si>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</si>
  <si>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</si>
  <si>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</si>
  <si>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</si>
  <si>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</si>
  <si>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</si>
  <si>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</si>
  <si>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</si>
  <si>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</si>
  <si>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</si>
  <si>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</si>
  <si>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</si>
  <si>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</si>
  <si>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</si>
  <si>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</si>
  <si>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</si>
  <si>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</si>
  <si>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</si>
  <si>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</si>
  <si>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</si>
  <si>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</si>
  <si>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</si>
  <si>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</si>
  <si>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</si>
  <si>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</si>
  <si>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</si>
  <si>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</si>
  <si>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</si>
  <si>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</si>
  <si>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</si>
  <si>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</si>
  <si>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</si>
  <si>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</si>
  <si>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</si>
  <si>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</si>
  <si>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</si>
  <si>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</si>
  <si>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</si>
  <si>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</si>
  <si>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</si>
  <si>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</si>
  <si>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</si>
  <si>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</si>
  <si>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</si>
  <si>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</si>
  <si>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</si>
  <si>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</si>
  <si>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</si>
  <si>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</si>
  <si>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</si>
  <si>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</si>
  <si>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</si>
  <si>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</si>
  <si>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</si>
  <si>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</si>
  <si>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</si>
  <si>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</si>
  <si>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</si>
  <si>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</si>
  <si>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</si>
  <si>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</si>
  <si>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</si>
  <si>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</si>
  <si>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</si>
  <si>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</si>
  <si>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</si>
  <si>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</si>
  <si>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</si>
  <si>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</si>
  <si>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</si>
  <si>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</si>
  <si>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</si>
  <si>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</si>
  <si>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</si>
  <si>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</si>
  <si>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</si>
  <si>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</si>
  <si>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</si>
  <si>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</si>
  <si>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</si>
  <si>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</si>
  <si>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</si>
  <si>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</si>
  <si>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</si>
  <si>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</si>
  <si>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</si>
  <si>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</si>
  <si>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</si>
  <si>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</si>
  <si>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</si>
  <si>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</si>
  <si>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</si>
  <si>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</si>
  <si>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</si>
  <si>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</si>
  <si>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</si>
  <si>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</si>
  <si>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</si>
  <si>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</si>
  <si>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</si>
  <si>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</si>
  <si>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</si>
  <si>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</si>
  <si>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</si>
  <si>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</si>
  <si>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</si>
  <si>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</si>
  <si>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</si>
  <si>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</si>
  <si>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</si>
  <si>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</si>
  <si>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</si>
  <si>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</si>
  <si>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</si>
  <si>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</si>
  <si>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</si>
  <si>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</si>
  <si>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</si>
  <si>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</si>
  <si>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</si>
  <si>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</si>
  <si>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</si>
  <si>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</si>
  <si>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</si>
  <si>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</si>
  <si>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</si>
  <si>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</si>
  <si>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</si>
  <si>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</si>
  <si>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</si>
  <si>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</si>
  <si>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</si>
  <si>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</si>
  <si>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</si>
  <si>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</si>
  <si>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</si>
  <si>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</si>
  <si>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</si>
  <si>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</si>
  <si>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</si>
  <si>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</si>
  <si>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</si>
  <si>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</si>
  <si>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</si>
  <si>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</si>
  <si>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</si>
  <si>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</si>
  <si>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</si>
  <si>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</si>
  <si>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</si>
  <si>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</si>
  <si>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</si>
  <si>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</si>
  <si>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</si>
  <si>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</si>
  <si>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</si>
  <si>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</si>
  <si>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</si>
  <si>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</si>
  <si>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</si>
  <si>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</si>
  <si>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</si>
  <si>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</si>
  <si>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</si>
  <si>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</si>
  <si>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</si>
  <si>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</si>
  <si>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</si>
  <si>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</si>
  <si>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</si>
  <si>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</si>
  <si>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</si>
  <si>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</si>
  <si>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</si>
  <si>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</si>
  <si>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</si>
  <si>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</si>
  <si>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</si>
  <si>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</si>
  <si>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</si>
  <si>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</si>
  <si>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</si>
  <si>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</si>
  <si>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</si>
  <si>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</si>
  <si>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</si>
  <si>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</si>
  <si>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</si>
  <si>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</si>
  <si>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</si>
  <si>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</si>
  <si>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</si>
  <si>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</si>
  <si>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</si>
  <si>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</si>
  <si>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</si>
  <si>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</si>
  <si>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</si>
  <si>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</si>
  <si>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</si>
  <si>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</si>
  <si>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</si>
  <si>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</si>
  <si>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</si>
  <si>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</si>
  <si>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</si>
  <si>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</si>
  <si>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</si>
  <si>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</si>
  <si>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</si>
  <si>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</si>
  <si>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</si>
  <si>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</si>
  <si>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</si>
  <si>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</si>
  <si>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</si>
  <si>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</si>
  <si>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</si>
  <si>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</si>
  <si>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</si>
  <si>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</si>
  <si>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</si>
  <si>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</si>
  <si>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</si>
  <si>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</si>
  <si>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</si>
  <si>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</si>
  <si>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</si>
  <si>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</si>
  <si>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</si>
  <si>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</si>
  <si>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</si>
  <si>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</si>
  <si>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</si>
  <si>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</si>
  <si>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</si>
  <si>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</si>
  <si>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</si>
  <si>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</si>
  <si>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</si>
  <si>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</si>
  <si>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</si>
  <si>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</si>
  <si>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</si>
  <si>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</si>
  <si>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</si>
  <si>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</si>
  <si>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</si>
  <si>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</si>
  <si>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</si>
  <si>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</si>
  <si>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</si>
  <si>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</si>
  <si>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</si>
  <si>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</si>
  <si>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</si>
  <si>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</si>
  <si>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</si>
  <si>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</si>
  <si>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</si>
  <si>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</si>
  <si>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</si>
  <si>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</si>
  <si>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</si>
  <si>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</si>
  <si>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</si>
  <si>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</si>
  <si>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</si>
  <si>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</si>
  <si>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</si>
  <si>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</si>
  <si>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</si>
  <si>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</si>
  <si>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</si>
  <si>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</si>
  <si>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</si>
  <si>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</si>
  <si>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</si>
  <si>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</si>
  <si>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</si>
  <si>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</si>
  <si>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</si>
  <si>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</si>
  <si>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</si>
  <si>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</si>
  <si>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</si>
  <si>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</si>
  <si>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</si>
  <si>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</si>
  <si>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</si>
  <si>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</si>
  <si>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</si>
  <si>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</si>
  <si>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</si>
  <si>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</si>
  <si>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</si>
  <si>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</si>
  <si>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</si>
  <si>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</si>
  <si>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</si>
  <si>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</si>
  <si>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</si>
  <si>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</si>
  <si>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</si>
  <si>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</si>
  <si>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</si>
  <si>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</si>
  <si>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</si>
  <si>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</si>
  <si>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</si>
  <si>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</si>
  <si>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</si>
  <si>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</si>
  <si>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</si>
  <si>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</si>
  <si>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</si>
  <si>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</si>
  <si>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</si>
  <si>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</si>
  <si>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</si>
  <si>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</si>
  <si>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</si>
  <si>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</si>
  <si>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</si>
  <si>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</si>
  <si>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</si>
  <si>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</si>
  <si>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</si>
  <si>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</si>
  <si>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</si>
  <si>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</si>
  <si>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</si>
  <si>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</si>
  <si>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</si>
  <si>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</si>
  <si>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</si>
  <si>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</si>
  <si>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</si>
  <si>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</si>
  <si>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</si>
  <si>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</si>
  <si>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</si>
  <si>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</si>
  <si>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</si>
  <si>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</si>
  <si>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</si>
  <si>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</si>
  <si>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</si>
  <si>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</si>
  <si>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</si>
  <si>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</si>
  <si>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</si>
  <si>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</si>
  <si>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</si>
  <si>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</si>
  <si>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</si>
  <si>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</si>
  <si>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</si>
  <si>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</si>
  <si>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</si>
  <si>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</si>
  <si>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</si>
  <si>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</si>
  <si>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</si>
  <si>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</si>
  <si>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</si>
  <si>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</si>
  <si>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</si>
  <si>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</si>
  <si>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</si>
  <si>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</si>
  <si>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</si>
  <si>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</si>
  <si>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</si>
  <si>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</si>
  <si>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</si>
  <si>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</si>
  <si>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</si>
  <si>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</si>
  <si>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</si>
  <si>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</si>
  <si>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</si>
  <si>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</si>
  <si>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</si>
  <si>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</si>
  <si>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</si>
  <si>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</si>
  <si>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</si>
  <si>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</si>
  <si>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</si>
  <si>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</si>
  <si>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</si>
  <si>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</si>
  <si>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</si>
  <si>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</si>
  <si>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</si>
  <si>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</si>
  <si>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</si>
  <si>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</si>
  <si>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</si>
  <si>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</si>
  <si>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</si>
  <si>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</si>
  <si>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</si>
  <si>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</si>
  <si>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</si>
  <si>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</si>
  <si>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</si>
  <si>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</si>
  <si>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</si>
  <si>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</si>
  <si>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</si>
  <si>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</si>
  <si>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</si>
  <si>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</si>
  <si>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</si>
  <si>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</si>
  <si>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</si>
  <si>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</si>
  <si>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</si>
  <si>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</si>
  <si>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</si>
  <si>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</si>
  <si>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</si>
  <si>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</si>
  <si>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</si>
  <si>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</si>
  <si>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</si>
  <si>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</si>
  <si>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</si>
  <si>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</si>
  <si>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</si>
  <si>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</si>
  <si>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</si>
  <si>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</si>
  <si>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</si>
  <si>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</si>
  <si>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</si>
  <si>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</si>
  <si>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</si>
  <si>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</si>
  <si>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</si>
  <si>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</si>
  <si>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</si>
  <si>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</si>
  <si>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</si>
  <si>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</si>
  <si>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</si>
  <si>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</si>
  <si>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</si>
  <si>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</si>
  <si>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</si>
  <si>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</si>
  <si>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</si>
  <si>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</si>
  <si>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</si>
  <si>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</si>
  <si>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</si>
  <si>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</si>
  <si>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</si>
  <si>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</si>
  <si>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</si>
  <si>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</si>
  <si>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</si>
  <si>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</si>
  <si>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</si>
  <si>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</si>
  <si>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</si>
  <si>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</si>
  <si>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</si>
  <si>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</si>
  <si>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</si>
  <si>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</si>
  <si>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</si>
  <si>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</si>
  <si>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</si>
  <si>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</si>
  <si>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</si>
  <si>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</si>
  <si>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</si>
  <si>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</si>
  <si>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</si>
  <si>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</si>
  <si>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</si>
  <si>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</si>
  <si>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</si>
  <si>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</si>
  <si>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</si>
  <si>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</si>
  <si>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</si>
  <si>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</si>
  <si>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</si>
  <si>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</si>
  <si>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</si>
  <si>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</si>
  <si>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</si>
  <si>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</si>
  <si>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</si>
  <si>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</si>
  <si>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</si>
  <si>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</si>
  <si>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</si>
  <si>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</si>
  <si>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</si>
  <si>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</si>
  <si>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</si>
  <si>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</si>
  <si>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</si>
  <si>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</si>
  <si>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</si>
  <si>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</si>
  <si>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</si>
  <si>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</si>
  <si>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</si>
  <si>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</si>
  <si>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</si>
  <si>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</si>
  <si>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</si>
  <si>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</si>
  <si>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</si>
  <si>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</si>
  <si>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</si>
  <si>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</si>
  <si>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</si>
  <si>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</si>
  <si>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</si>
  <si>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</si>
  <si>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</si>
  <si>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</si>
  <si>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</si>
  <si>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</si>
  <si>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</si>
  <si>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</si>
  <si>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</si>
  <si>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</si>
  <si>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</si>
  <si>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</si>
  <si>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</si>
  <si>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</si>
  <si>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</si>
  <si>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</si>
  <si>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</si>
  <si>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</si>
  <si>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</si>
  <si>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</si>
  <si>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</si>
  <si>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</si>
  <si>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</si>
  <si>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</si>
  <si>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</si>
  <si>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</si>
  <si>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</si>
  <si>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</si>
  <si>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</si>
  <si>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</si>
  <si>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</si>
  <si>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</si>
  <si>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</si>
  <si>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</si>
  <si>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</si>
  <si>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</si>
  <si>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</si>
  <si>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</si>
  <si>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</si>
  <si>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</si>
  <si>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</si>
  <si>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</si>
  <si>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</si>
  <si>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</si>
  <si>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</si>
  <si>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</si>
  <si>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</si>
  <si>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</si>
  <si>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</si>
  <si>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</si>
  <si>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</si>
  <si>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</si>
  <si>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</si>
  <si>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</si>
  <si>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</si>
  <si>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</si>
  <si>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</si>
  <si>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</si>
  <si>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</si>
  <si>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</si>
  <si>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</si>
  <si>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</si>
  <si>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</si>
  <si>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</si>
  <si>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</si>
  <si>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</si>
  <si>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</si>
  <si>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</si>
  <si>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</si>
  <si>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</si>
  <si>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</si>
  <si>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</si>
  <si>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</si>
  <si>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</si>
  <si>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</si>
  <si>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</si>
  <si>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</si>
  <si>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</si>
  <si>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</si>
  <si>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</si>
  <si>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</si>
  <si>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</si>
  <si>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</si>
  <si>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</si>
  <si>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</si>
  <si>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</si>
  <si>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</si>
  <si>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</si>
  <si>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</si>
  <si>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</si>
  <si>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</si>
  <si>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</si>
  <si>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</si>
  <si>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</si>
  <si>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</si>
  <si>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</si>
  <si>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</si>
  <si>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</si>
  <si>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</si>
  <si>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</si>
  <si>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</si>
  <si>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</si>
  <si>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</si>
  <si>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</si>
  <si>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</si>
  <si>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</si>
  <si>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</si>
  <si>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</si>
  <si>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</si>
  <si>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</si>
  <si>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</si>
  <si>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</si>
  <si>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</si>
  <si>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</si>
  <si>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</si>
  <si>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</si>
  <si>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</si>
  <si>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</si>
  <si>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</si>
  <si>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</si>
  <si>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</si>
  <si>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</si>
  <si>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</si>
  <si>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</si>
  <si>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</si>
  <si>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</si>
  <si>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</si>
  <si>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</si>
  <si>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</si>
  <si>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</si>
  <si>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</si>
  <si>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</si>
  <si>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</si>
  <si>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</si>
  <si>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</si>
  <si>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</si>
  <si>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</si>
  <si>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</si>
  <si>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</si>
  <si>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</si>
  <si>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</si>
  <si>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</si>
  <si>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</si>
  <si>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</si>
  <si>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</si>
  <si>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</si>
  <si>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</si>
  <si>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</si>
  <si>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</si>
  <si>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</si>
  <si>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</si>
  <si>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</si>
  <si>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</si>
  <si>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</si>
  <si>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</si>
  <si>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</si>
  <si>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</si>
  <si>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</si>
  <si>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</si>
  <si>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</si>
  <si>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</si>
  <si>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</si>
  <si>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</si>
  <si>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</si>
  <si>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</si>
  <si>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</si>
  <si>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</si>
  <si>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</si>
  <si>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</si>
  <si>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</si>
  <si>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</si>
  <si>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</si>
  <si>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</si>
  <si>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</si>
  <si>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</si>
  <si>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</si>
  <si>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</si>
  <si>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</si>
  <si>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</si>
  <si>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</si>
  <si>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</si>
  <si>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</si>
  <si>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</si>
  <si>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</si>
  <si>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</si>
  <si>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</si>
  <si>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</si>
  <si>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</si>
  <si>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</si>
  <si>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</si>
  <si>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</si>
  <si>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</si>
  <si>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</si>
  <si>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</si>
  <si>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</si>
  <si>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</si>
  <si>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</si>
  <si>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</si>
  <si>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</si>
  <si>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</si>
  <si>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</si>
  <si>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</si>
  <si>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</si>
  <si>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</si>
  <si>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</si>
  <si>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</si>
  <si>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</si>
  <si>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</si>
  <si>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</si>
  <si>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</si>
  <si>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</si>
  <si>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</si>
  <si>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</si>
  <si>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</si>
  <si>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</si>
  <si>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</si>
  <si>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</si>
  <si>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</si>
  <si>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</si>
  <si>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</si>
  <si>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</si>
  <si>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</si>
  <si>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</si>
  <si>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</si>
  <si>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</si>
  <si>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</si>
  <si>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</si>
  <si>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</si>
  <si>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</si>
  <si>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</si>
  <si>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</si>
  <si>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</si>
  <si>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</si>
  <si>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</si>
  <si>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</si>
  <si>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</si>
  <si>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</si>
  <si>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</si>
  <si>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</si>
  <si>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</si>
  <si>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</si>
  <si>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</si>
  <si>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</si>
  <si>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</si>
  <si>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</si>
  <si>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</si>
  <si>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</si>
  <si>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</si>
  <si>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</si>
  <si>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</si>
  <si>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</si>
  <si>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</si>
  <si>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</si>
  <si>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</si>
  <si>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</si>
  <si>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</si>
  <si>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</si>
  <si>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</si>
  <si>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</si>
  <si>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</si>
  <si>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</si>
  <si>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</si>
  <si>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</si>
  <si>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</si>
  <si>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</si>
  <si>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</si>
  <si>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</si>
  <si>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</si>
  <si>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</si>
  <si>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</si>
  <si>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</si>
  <si>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</si>
  <si>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</si>
  <si>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</si>
  <si>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</si>
  <si>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</si>
  <si>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</si>
  <si>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</si>
  <si>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</si>
  <si>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</si>
  <si>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</si>
  <si>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</si>
  <si>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</si>
  <si>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</si>
  <si>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</si>
  <si>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</si>
  <si>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</si>
  <si>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</si>
  <si>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</si>
  <si>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</si>
  <si>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</si>
  <si>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</si>
  <si>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</si>
  <si>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</si>
  <si>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</si>
  <si>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</si>
  <si>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</si>
  <si>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</si>
  <si>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</si>
  <si>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</si>
  <si>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</si>
  <si>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</si>
  <si>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</si>
  <si>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</si>
  <si>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</si>
  <si>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</si>
  <si>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</si>
  <si>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</si>
  <si>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</si>
  <si>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</si>
  <si>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</si>
  <si>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</si>
  <si>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</si>
  <si>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</si>
  <si>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</si>
  <si>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</si>
  <si>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</si>
  <si>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</si>
  <si>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</si>
  <si>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</si>
  <si>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</si>
  <si>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</si>
  <si>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</si>
  <si>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</si>
  <si>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</si>
  <si>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</si>
  <si>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</si>
  <si>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</si>
  <si>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</si>
  <si>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</si>
  <si>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</si>
  <si>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</si>
  <si>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</si>
  <si>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</si>
  <si>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</si>
  <si>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</si>
  <si>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</si>
  <si>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</si>
  <si>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</si>
  <si>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</si>
  <si>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</si>
  <si>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</si>
  <si>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</si>
  <si>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</si>
  <si>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</si>
  <si>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</si>
  <si>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</si>
  <si>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</si>
  <si>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</si>
  <si>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</si>
  <si>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</si>
  <si>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</si>
  <si>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</si>
  <si>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</si>
  <si>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</si>
  <si>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</si>
  <si>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</si>
  <si>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</si>
  <si>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</si>
  <si>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</si>
  <si>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</si>
  <si>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</si>
  <si>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</si>
  <si>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</si>
  <si>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</si>
  <si>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</si>
  <si>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</si>
  <si>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</si>
  <si>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</si>
  <si>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</si>
  <si>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</si>
  <si>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</si>
  <si>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</si>
  <si>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</si>
  <si>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</si>
  <si>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</si>
  <si>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</si>
  <si>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</si>
  <si>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</si>
  <si>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</si>
  <si>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</si>
  <si>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</si>
  <si>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</si>
  <si>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</si>
  <si>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</si>
  <si>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</si>
  <si>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</si>
  <si>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</si>
  <si>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</si>
  <si>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</si>
  <si>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</si>
  <si>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</si>
  <si>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</si>
  <si>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</si>
  <si>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</si>
  <si>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</si>
  <si>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</si>
  <si>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</si>
  <si>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</si>
  <si>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</si>
  <si>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</si>
  <si>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</si>
  <si>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</si>
  <si>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</si>
  <si>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</si>
  <si>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</si>
  <si>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</si>
  <si>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</si>
  <si>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</si>
  <si>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</si>
  <si>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</si>
  <si>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</si>
  <si>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</si>
  <si>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</si>
  <si>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</si>
  <si>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</si>
  <si>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</si>
  <si>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</si>
  <si>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</si>
  <si>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</si>
  <si>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</si>
  <si>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</si>
  <si>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</si>
  <si>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</si>
  <si>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</si>
  <si>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</si>
  <si>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</si>
  <si>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</si>
  <si>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</si>
  <si>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</si>
  <si>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</si>
  <si>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</si>
  <si>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</si>
  <si>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</si>
  <si>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</si>
  <si>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</si>
  <si>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</si>
  <si>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</si>
  <si>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</si>
  <si>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</si>
  <si>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</si>
  <si>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</si>
  <si>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</si>
  <si>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</si>
  <si>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</si>
  <si>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</si>
  <si>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</si>
  <si>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</si>
  <si>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</si>
  <si>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</si>
  <si>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</si>
  <si>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</si>
  <si>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</si>
  <si>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</si>
  <si>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</si>
  <si>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</si>
  <si>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</si>
  <si>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</si>
  <si>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</si>
  <si>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</si>
  <si>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</si>
  <si>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</si>
  <si>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</si>
  <si>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</si>
  <si>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</si>
  <si>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</si>
  <si>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</si>
  <si>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</si>
  <si>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</si>
  <si>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</si>
  <si>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</si>
  <si>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</si>
  <si>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</si>
  <si>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</si>
  <si>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</si>
  <si>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</si>
  <si>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</si>
  <si>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</si>
  <si>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</si>
  <si>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</si>
  <si>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</si>
  <si>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</si>
  <si>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</si>
  <si>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</si>
  <si>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</si>
  <si>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</si>
  <si>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</si>
  <si>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</si>
  <si>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</si>
  <si>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</si>
  <si>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</si>
  <si>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</si>
  <si>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</si>
  <si>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</si>
  <si>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</si>
  <si>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</si>
  <si>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</si>
  <si>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</si>
  <si>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</si>
  <si>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</si>
  <si>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</si>
  <si>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</si>
  <si>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</si>
  <si>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</si>
  <si>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</si>
  <si>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</si>
  <si>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</si>
  <si>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</si>
  <si>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</si>
  <si>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</si>
  <si>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</si>
  <si>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</si>
  <si>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</si>
  <si>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</si>
  <si>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</si>
  <si>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</si>
  <si>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</si>
  <si>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</si>
  <si>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</si>
  <si>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</si>
  <si>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</si>
  <si>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</si>
  <si>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</si>
  <si>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</si>
  <si>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</si>
  <si>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</si>
  <si>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</si>
  <si>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</si>
  <si>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</si>
  <si>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</si>
  <si>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</si>
  <si>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</si>
  <si>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</si>
  <si>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</si>
  <si>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</si>
  <si>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</si>
  <si>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</si>
  <si>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</si>
  <si>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</si>
  <si>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</si>
  <si>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</si>
  <si>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</si>
  <si>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</si>
  <si>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</si>
  <si>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</si>
  <si>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</si>
  <si>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</si>
  <si>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</si>
  <si>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</si>
  <si>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</si>
  <si>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</si>
  <si>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</si>
  <si>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</si>
  <si>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</si>
  <si>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</si>
  <si>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</si>
  <si>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</si>
  <si>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</si>
  <si>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</si>
  <si>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</si>
  <si>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</si>
  <si>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</si>
  <si>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</si>
  <si>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</si>
  <si>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</si>
  <si>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</si>
  <si>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</si>
  <si>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</si>
  <si>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</si>
  <si>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</si>
  <si>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</si>
  <si>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</si>
  <si>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</si>
  <si>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</si>
  <si>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</si>
  <si>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</si>
  <si>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</si>
  <si>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</si>
  <si>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</si>
  <si>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</si>
  <si>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</si>
  <si>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</si>
  <si>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</si>
  <si>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</si>
  <si>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</si>
  <si>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</si>
  <si>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</si>
  <si>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</si>
  <si>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</si>
  <si>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</si>
  <si>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</si>
  <si>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</si>
  <si>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</si>
  <si>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</si>
  <si>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</si>
  <si>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</si>
  <si>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</si>
  <si>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</si>
  <si>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</si>
  <si>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</si>
  <si>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</si>
  <si>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</si>
  <si>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</si>
  <si>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</si>
  <si>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</si>
  <si>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</si>
  <si>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</si>
  <si>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</si>
  <si>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</si>
  <si>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</si>
  <si>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</si>
  <si>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</si>
  <si>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</si>
  <si>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</si>
  <si>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</si>
  <si>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</si>
  <si>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</si>
  <si>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</si>
  <si>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</si>
  <si>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</si>
  <si>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</si>
  <si>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</si>
  <si>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</si>
  <si>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</si>
  <si>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</si>
  <si>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</si>
  <si>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</si>
  <si>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</si>
  <si>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</si>
  <si>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</si>
  <si>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</si>
  <si>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</si>
  <si>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</si>
  <si>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</si>
  <si>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</si>
  <si>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</si>
  <si>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</si>
  <si>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</si>
  <si>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</si>
  <si>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</si>
  <si>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</si>
  <si>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</si>
  <si>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</si>
  <si>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</si>
  <si>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</si>
  <si>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</si>
  <si>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</si>
  <si>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</si>
  <si>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</si>
  <si>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</si>
  <si>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</si>
  <si>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</si>
  <si>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</si>
  <si>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</si>
  <si>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</si>
  <si>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</si>
  <si>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</si>
  <si>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</si>
  <si>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</si>
  <si>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</si>
  <si>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</si>
  <si>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</si>
  <si>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</si>
  <si>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</si>
  <si>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</si>
  <si>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</si>
  <si>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</si>
  <si>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</si>
  <si>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</si>
  <si>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</si>
  <si>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</si>
  <si>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</si>
  <si>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</si>
  <si>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</si>
  <si>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</si>
  <si>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</si>
  <si>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</si>
  <si>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</si>
  <si>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</si>
  <si>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</si>
  <si>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</si>
  <si>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</si>
  <si>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</si>
  <si>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</si>
  <si>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</si>
  <si>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</si>
  <si>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</si>
  <si>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</si>
  <si>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</si>
  <si>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</si>
  <si>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</si>
  <si>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</si>
  <si>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</si>
  <si>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</si>
  <si>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</si>
  <si>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</si>
  <si>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</si>
  <si>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</si>
  <si>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</si>
  <si>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</si>
  <si>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</si>
  <si>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</si>
  <si>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</si>
  <si>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</si>
  <si>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</si>
  <si>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</si>
  <si>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</si>
  <si>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</si>
  <si>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</si>
  <si>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</si>
  <si>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</si>
  <si>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</si>
  <si>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</si>
  <si>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</si>
  <si>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</si>
  <si>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</si>
  <si>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</si>
  <si>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</si>
  <si>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</si>
  <si>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</si>
  <si>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</si>
  <si>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</si>
  <si>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</si>
  <si>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</si>
  <si>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</si>
  <si>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</si>
  <si>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</si>
  <si>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</si>
  <si>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</si>
  <si>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</si>
  <si>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</si>
  <si>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</si>
  <si>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</si>
  <si>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</si>
  <si>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</si>
  <si>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</si>
  <si>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</si>
  <si>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</si>
  <si>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</si>
  <si>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</si>
  <si>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</si>
  <si>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</si>
  <si>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</si>
  <si>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</si>
  <si>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</si>
  <si>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</si>
  <si>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</si>
  <si>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</si>
  <si>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</si>
  <si>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</si>
  <si>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</si>
  <si>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</si>
  <si>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</si>
  <si>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</si>
  <si>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</si>
  <si>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</si>
  <si>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</si>
  <si>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</si>
  <si>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</si>
  <si>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</si>
  <si>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</si>
  <si>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</si>
  <si>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</si>
  <si>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</si>
  <si>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</si>
  <si>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</si>
  <si>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</si>
  <si>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</si>
  <si>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</si>
  <si>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</si>
  <si>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</si>
  <si>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</si>
  <si>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</si>
  <si>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</si>
  <si>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</si>
  <si>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</si>
  <si>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</si>
  <si>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</si>
  <si>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</si>
  <si>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</si>
  <si>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</si>
  <si>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</si>
  <si>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</si>
  <si>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</si>
  <si>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</si>
  <si>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</si>
  <si>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</si>
  <si>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</si>
  <si>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</si>
  <si>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</si>
  <si>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</si>
  <si>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</si>
  <si>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</si>
  <si>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</si>
  <si>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</si>
  <si>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</si>
  <si>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</si>
  <si>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</si>
  <si>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</si>
  <si>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</si>
  <si>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</si>
  <si>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</si>
  <si>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</si>
  <si>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</si>
  <si>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</si>
  <si>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</si>
  <si>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</si>
  <si>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</si>
  <si>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</si>
  <si>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</si>
  <si>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</si>
  <si>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</si>
  <si>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</si>
  <si>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</si>
  <si>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</si>
  <si>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</si>
  <si>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</si>
  <si>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</si>
  <si>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</si>
  <si>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</si>
  <si>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</si>
  <si>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</si>
  <si>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</si>
  <si>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</si>
  <si>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</si>
  <si>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</si>
  <si>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</si>
  <si>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</si>
  <si>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</si>
  <si>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</si>
  <si>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</si>
  <si>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</si>
  <si>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</si>
  <si>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</si>
  <si>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</si>
  <si>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</si>
  <si>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</si>
  <si>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</si>
  <si>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</si>
  <si>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</si>
  <si>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</si>
  <si>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</si>
  <si>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</si>
  <si>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</si>
  <si>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</si>
  <si>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</si>
  <si>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</si>
  <si>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</si>
  <si>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</si>
  <si>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</si>
  <si>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</si>
  <si>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</si>
  <si>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</si>
  <si>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</si>
  <si>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</si>
  <si>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</si>
  <si>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</si>
  <si>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</si>
  <si>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</si>
  <si>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</si>
  <si>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</si>
  <si>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</si>
  <si>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</si>
  <si>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</si>
  <si>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</si>
  <si>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</si>
  <si>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</si>
  <si>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</si>
  <si>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</si>
  <si>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</si>
  <si>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</si>
  <si>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</si>
  <si>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</si>
  <si>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</si>
  <si>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</si>
  <si>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</si>
  <si>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</si>
  <si>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</si>
  <si>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</si>
  <si>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</si>
  <si>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</si>
  <si>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</si>
  <si>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</si>
  <si>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</si>
  <si>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</si>
  <si>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</si>
  <si>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</si>
  <si>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</si>
  <si>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</si>
  <si>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</si>
  <si>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</si>
  <si>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</si>
  <si>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</si>
  <si>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</si>
  <si>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</si>
  <si>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</si>
  <si>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</si>
  <si>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</si>
  <si>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</si>
  <si>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</si>
  <si>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</si>
  <si>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</si>
  <si>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</si>
  <si>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</si>
  <si>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</si>
  <si>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</si>
  <si>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</si>
  <si>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</si>
  <si>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</si>
  <si>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</si>
  <si>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</si>
  <si>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</si>
  <si>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</si>
  <si>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</si>
  <si>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</si>
  <si>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</si>
  <si>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</si>
  <si>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</si>
  <si>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</si>
  <si>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</si>
  <si>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</si>
  <si>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</si>
  <si>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</si>
  <si>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</si>
  <si>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</si>
  <si>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</si>
  <si>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</si>
  <si>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</si>
  <si>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</si>
  <si>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</si>
  <si>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</si>
  <si>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</si>
  <si>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</si>
  <si>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</si>
  <si>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</si>
  <si>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</si>
  <si>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</si>
  <si>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</si>
  <si>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</si>
  <si>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</si>
  <si>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</si>
  <si>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</si>
  <si>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</si>
  <si>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</si>
  <si>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</si>
  <si>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</si>
  <si>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</si>
  <si>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</si>
  <si>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</si>
  <si>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</si>
  <si>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</si>
  <si>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</si>
  <si>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</si>
  <si>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</si>
  <si>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</si>
  <si>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</si>
  <si>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</si>
  <si>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</si>
  <si>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</si>
  <si>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</si>
  <si>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</si>
  <si>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</si>
  <si>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</si>
  <si>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</si>
  <si>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</si>
  <si>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</si>
  <si>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</si>
  <si>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</si>
  <si>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</si>
  <si>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</si>
  <si>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</si>
  <si>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</si>
  <si>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</si>
  <si>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</si>
  <si>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</si>
  <si>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</si>
  <si>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</si>
  <si>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</si>
  <si>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</si>
  <si>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</si>
  <si>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</si>
  <si>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</si>
  <si>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</si>
  <si>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</si>
  <si>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</si>
  <si>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</si>
  <si>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</si>
  <si>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</si>
  <si>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</si>
  <si>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</si>
  <si>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</si>
  <si>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</si>
  <si>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</si>
  <si>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</si>
  <si>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</si>
  <si>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</si>
  <si>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</si>
  <si>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</si>
  <si>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</si>
  <si>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</si>
  <si>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</si>
  <si>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</si>
  <si>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</si>
  <si>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</si>
  <si>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</si>
  <si>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</si>
  <si>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</si>
  <si>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</si>
  <si>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</si>
  <si>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</si>
  <si>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</si>
  <si>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</si>
  <si>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</si>
  <si>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</si>
  <si>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</si>
  <si>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</si>
  <si>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</si>
  <si>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</si>
  <si>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</si>
  <si>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</si>
  <si>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</si>
  <si>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</si>
  <si>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</si>
  <si>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</si>
  <si>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</si>
  <si>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</si>
  <si>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</si>
  <si>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</si>
  <si>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</si>
  <si>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</si>
  <si>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</si>
  <si>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</si>
  <si>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</si>
  <si>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</si>
  <si>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</si>
  <si>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</si>
  <si>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</si>
  <si>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</si>
  <si>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</si>
  <si>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</si>
  <si>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</si>
  <si>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</si>
  <si>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</si>
  <si>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</si>
  <si>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</si>
  <si>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</si>
  <si>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</si>
  <si>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</si>
  <si>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</si>
  <si>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</si>
  <si>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</si>
  <si>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</si>
  <si>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</si>
  <si>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</si>
  <si>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</si>
  <si>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</si>
  <si>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</si>
  <si>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</si>
  <si>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</si>
  <si>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</si>
  <si>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</si>
  <si>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</si>
  <si>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</si>
  <si>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</si>
  <si>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</si>
  <si>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</si>
  <si>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</si>
  <si>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</si>
  <si>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</si>
  <si>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</si>
  <si>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</si>
  <si>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</si>
  <si>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</si>
  <si>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</si>
  <si>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</si>
  <si>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</si>
  <si>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</si>
  <si>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</si>
  <si>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</si>
  <si>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</si>
  <si>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</si>
  <si>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</si>
  <si>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</si>
  <si>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</si>
  <si>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</si>
  <si>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</si>
  <si>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</si>
  <si>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</si>
  <si>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</si>
  <si>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</si>
  <si>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</si>
  <si>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</si>
  <si>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</si>
  <si>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</si>
  <si>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</si>
  <si>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</si>
  <si>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</si>
  <si>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</si>
  <si>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</si>
  <si>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</si>
  <si>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</si>
  <si>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</si>
  <si>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</si>
  <si>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</si>
  <si>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</si>
  <si>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</si>
  <si>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</si>
  <si>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</si>
  <si>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</si>
  <si>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</si>
  <si>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</si>
  <si>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</si>
  <si>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</si>
  <si>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</si>
  <si>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</si>
  <si>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</si>
  <si>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</si>
  <si>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</si>
  <si>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</si>
  <si>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</si>
  <si>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</si>
  <si>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</si>
  <si>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</si>
  <si>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</si>
  <si>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</si>
  <si>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</si>
  <si>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</si>
  <si>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</si>
  <si>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</si>
  <si>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</si>
  <si>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</si>
  <si>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</si>
  <si>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</si>
  <si>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</si>
  <si>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</si>
  <si>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</si>
  <si>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</si>
  <si>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</si>
  <si>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</si>
  <si>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</si>
  <si>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</si>
  <si>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</si>
  <si>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</si>
  <si>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</si>
  <si>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</si>
  <si>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</si>
  <si>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</si>
  <si>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</si>
  <si>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</si>
  <si>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</si>
  <si>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</si>
  <si>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</si>
  <si>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</si>
  <si>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</si>
  <si>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</si>
  <si>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</si>
  <si>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</si>
  <si>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</si>
  <si>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</si>
  <si>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</si>
  <si>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</si>
  <si>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</si>
  <si>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</si>
  <si>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</si>
  <si>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</si>
  <si>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</si>
  <si>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</si>
  <si>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</si>
  <si>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</si>
  <si>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</si>
  <si>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</si>
  <si>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</si>
  <si>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</si>
  <si>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</si>
  <si>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</si>
  <si>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</si>
  <si>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</si>
  <si>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</si>
  <si>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</si>
  <si>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</si>
  <si>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</si>
  <si>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</si>
  <si>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</si>
  <si>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</si>
  <si>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</si>
  <si>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</si>
  <si>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</si>
  <si>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</si>
  <si>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</si>
  <si>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</si>
  <si>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</si>
  <si>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</si>
  <si>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</si>
  <si>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</si>
  <si>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</si>
  <si>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</si>
  <si>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</si>
  <si>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</si>
  <si>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</si>
  <si>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</si>
  <si>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</si>
  <si>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</si>
  <si>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</si>
  <si>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</si>
  <si>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</si>
  <si>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</si>
  <si>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</si>
  <si>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</si>
  <si>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</si>
  <si>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</si>
  <si>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</si>
  <si>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</si>
  <si>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</si>
  <si>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</si>
  <si>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</si>
  <si>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</si>
  <si>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</si>
  <si>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</si>
  <si>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</si>
  <si>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</si>
  <si>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</si>
  <si>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</si>
  <si>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</si>
  <si>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</si>
  <si>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</si>
  <si>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</si>
  <si>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</si>
  <si>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</si>
  <si>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</si>
  <si>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</si>
  <si>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</si>
  <si>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</si>
  <si>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</si>
  <si>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</si>
  <si>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</si>
  <si>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</si>
  <si>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</si>
  <si>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</si>
  <si>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</si>
  <si>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</si>
  <si>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</si>
  <si>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</si>
  <si>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</si>
  <si>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</si>
  <si>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</si>
  <si>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</si>
  <si>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</si>
  <si>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</si>
  <si>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</si>
  <si>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</si>
  <si>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</si>
  <si>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</si>
  <si>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</si>
  <si>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</si>
  <si>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</si>
  <si>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</si>
  <si>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</si>
  <si>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</si>
  <si>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</si>
  <si>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</si>
  <si>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</si>
  <si>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</si>
  <si>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</si>
  <si>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</si>
  <si>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</si>
  <si>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</si>
  <si>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</si>
  <si>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</si>
  <si>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</si>
  <si>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</si>
  <si>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</si>
  <si>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</si>
  <si>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</si>
  <si>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</si>
  <si>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</si>
  <si>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</si>
  <si>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</si>
  <si>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</si>
  <si>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</si>
  <si>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</si>
  <si>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</si>
  <si>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</si>
  <si>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</si>
  <si>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</si>
  <si>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</si>
  <si>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</si>
  <si>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</si>
  <si>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</si>
  <si>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</si>
  <si>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</si>
  <si>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</si>
  <si>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</si>
  <si>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</si>
  <si>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</si>
  <si>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</si>
  <si>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</si>
  <si>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</si>
  <si>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</si>
  <si>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</si>
  <si>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</si>
  <si>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</si>
  <si>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</si>
  <si>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</si>
  <si>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</si>
  <si>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</si>
  <si>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</si>
  <si>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</si>
  <si>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</si>
  <si>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</si>
  <si>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</si>
  <si>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</si>
  <si>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</si>
  <si>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</si>
  <si>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</si>
  <si>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</si>
  <si>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</si>
  <si>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</si>
  <si>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</si>
  <si>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</si>
  <si>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</si>
  <si>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</si>
  <si>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</si>
  <si>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</si>
  <si>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</si>
  <si>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</si>
  <si>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</si>
  <si>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</si>
  <si>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</si>
  <si>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</si>
  <si>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</si>
  <si>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</si>
  <si>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</si>
  <si>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</si>
  <si>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</si>
  <si>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</si>
  <si>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</si>
  <si>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</si>
  <si>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</si>
  <si>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</si>
  <si>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</si>
  <si>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</si>
  <si>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</si>
  <si>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</si>
  <si>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</si>
  <si>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</si>
  <si>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</si>
  <si>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</si>
  <si>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</si>
  <si>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</si>
  <si>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</si>
  <si>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</si>
  <si>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</si>
  <si>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</si>
  <si>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</si>
  <si>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</si>
  <si>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</si>
  <si>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</si>
  <si>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</si>
  <si>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</si>
  <si>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</si>
  <si>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</si>
  <si>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</si>
  <si>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</si>
  <si>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</si>
  <si>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</si>
  <si>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</si>
  <si>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</si>
  <si>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</si>
  <si>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</si>
  <si>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</si>
  <si>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</si>
  <si>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</si>
  <si>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</si>
  <si>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</si>
  <si>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</si>
  <si>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</si>
  <si>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</si>
  <si>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</si>
  <si>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</si>
  <si>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</si>
  <si>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</si>
  <si>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</si>
  <si>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</si>
  <si>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</si>
  <si>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</si>
  <si>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</si>
  <si>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</si>
  <si>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</si>
  <si>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</si>
  <si>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</si>
  <si>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</si>
  <si>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</si>
  <si>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</si>
  <si>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</si>
  <si>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</si>
  <si>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</si>
  <si>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</si>
  <si>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</si>
  <si>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</si>
  <si>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</si>
  <si>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</si>
  <si>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</si>
  <si>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</si>
  <si>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</si>
  <si>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</si>
  <si>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</si>
  <si>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</si>
  <si>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</si>
  <si>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</si>
  <si>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</si>
  <si>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</si>
  <si>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</si>
  <si>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</si>
  <si>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</si>
  <si>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</si>
  <si>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</si>
  <si>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</si>
  <si>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</si>
  <si>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</si>
  <si>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</si>
  <si>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</si>
  <si>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</si>
  <si>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</si>
  <si>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</si>
  <si>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</si>
  <si>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</si>
  <si>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</si>
  <si>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</si>
  <si>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</si>
  <si>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</si>
  <si>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</si>
  <si>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</si>
  <si>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</si>
  <si>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</si>
  <si>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</si>
  <si>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</si>
  <si>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</si>
  <si>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</si>
  <si>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</si>
  <si>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</si>
  <si>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</si>
  <si>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</si>
  <si>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</si>
  <si>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</si>
  <si>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</si>
  <si>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</si>
  <si>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</si>
  <si>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</si>
  <si>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</si>
  <si>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</si>
  <si>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</si>
  <si>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</si>
  <si>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</si>
  <si>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</si>
  <si>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</si>
  <si>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</si>
  <si>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</si>
  <si>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</si>
  <si>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</si>
  <si>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</si>
  <si>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</si>
  <si>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</si>
  <si>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</si>
  <si>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</si>
  <si>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</si>
  <si>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</si>
  <si>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</si>
  <si>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</si>
  <si>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</si>
  <si>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</si>
  <si>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</si>
  <si>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</si>
  <si>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</si>
  <si>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</si>
  <si>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</si>
  <si>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</si>
  <si>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</si>
  <si>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</si>
  <si>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</si>
  <si>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</si>
  <si>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</si>
  <si>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</si>
  <si>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</si>
  <si>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</si>
  <si>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</si>
  <si>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</si>
  <si>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</si>
  <si>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</si>
  <si>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</si>
  <si>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</si>
  <si>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</si>
  <si>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</si>
  <si>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</si>
  <si>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</si>
  <si>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</si>
  <si>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</si>
  <si>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</si>
  <si>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</si>
  <si>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</si>
  <si>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</si>
  <si>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</si>
  <si>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</si>
  <si>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</si>
  <si>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</si>
  <si>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</si>
  <si>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</si>
  <si>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</si>
  <si>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</si>
  <si>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</si>
  <si>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</si>
  <si>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</si>
  <si>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</si>
  <si>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</si>
  <si>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</si>
  <si>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</si>
  <si>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</si>
  <si>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</si>
  <si>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</si>
  <si>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</si>
  <si>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</si>
  <si>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</si>
  <si>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</si>
  <si>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</si>
  <si>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</si>
  <si>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</si>
  <si>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</si>
  <si>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</si>
  <si>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</si>
  <si>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</si>
  <si>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</si>
  <si>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</si>
  <si>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</si>
  <si>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</si>
  <si>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</si>
  <si>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</si>
  <si>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</si>
  <si>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</si>
  <si>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</si>
  <si>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</si>
  <si>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</si>
  <si>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</si>
  <si>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</si>
  <si>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</si>
  <si>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</si>
  <si>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</si>
  <si>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</si>
  <si>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</si>
  <si>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</si>
  <si>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</si>
  <si>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</si>
  <si>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</si>
  <si>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</si>
  <si>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</si>
  <si>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</si>
  <si>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</si>
  <si>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</si>
  <si>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</si>
  <si>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</si>
  <si>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</si>
  <si>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</si>
  <si>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</si>
  <si>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</si>
  <si>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</si>
  <si>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</si>
  <si>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</si>
  <si>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</si>
  <si>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</si>
  <si>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</si>
  <si>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</si>
  <si>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</si>
  <si>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</si>
  <si>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</si>
  <si>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</si>
  <si>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</si>
  <si>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</si>
  <si>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</si>
  <si>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</si>
  <si>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</si>
  <si>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</si>
  <si>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</si>
  <si>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</si>
  <si>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</si>
  <si>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</si>
  <si>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</si>
  <si>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</si>
  <si>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</si>
  <si>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</si>
  <si>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</si>
  <si>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</si>
  <si>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</si>
  <si>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</si>
  <si>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</si>
  <si>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</si>
  <si>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</si>
  <si>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</si>
  <si>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</si>
  <si>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</si>
  <si>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</si>
  <si>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</si>
  <si>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</si>
  <si>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</si>
  <si>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</si>
  <si>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</si>
  <si>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</si>
  <si>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</si>
  <si>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</si>
  <si>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</si>
  <si>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</si>
  <si>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</si>
  <si>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</si>
  <si>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</si>
  <si>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</si>
  <si>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</si>
  <si>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</si>
  <si>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</si>
  <si>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</si>
  <si>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</si>
  <si>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</si>
  <si>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</si>
  <si>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</si>
  <si>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</si>
  <si>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</si>
  <si>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</si>
  <si>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</si>
  <si>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</si>
  <si>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</si>
  <si>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</si>
  <si>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</si>
  <si>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</si>
  <si>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</si>
  <si>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</si>
  <si>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</si>
  <si>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</si>
  <si>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</si>
  <si>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</si>
  <si>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</si>
  <si>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</si>
  <si>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</si>
  <si>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</si>
  <si>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</si>
  <si>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</si>
  <si>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</si>
  <si>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</si>
  <si>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</si>
  <si>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</si>
  <si>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</si>
  <si>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</si>
  <si>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</si>
  <si>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</si>
  <si>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</si>
  <si>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</si>
  <si>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</si>
  <si>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</si>
  <si>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</si>
  <si>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</si>
  <si>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</si>
  <si>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</si>
  <si>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</si>
  <si>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</si>
  <si>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</si>
  <si>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</si>
  <si>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</si>
  <si>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</si>
  <si>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</si>
  <si>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</si>
  <si>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</si>
  <si>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</si>
  <si>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</si>
  <si>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</si>
  <si>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</si>
  <si>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</si>
  <si>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</si>
  <si>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</si>
  <si>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</si>
  <si>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</si>
  <si>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</si>
  <si>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</si>
  <si>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</si>
  <si>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</si>
  <si>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</si>
  <si>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</si>
  <si>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</si>
  <si>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</si>
  <si>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</si>
  <si>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</si>
  <si>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</si>
  <si>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</si>
  <si>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</si>
  <si>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</si>
  <si>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</si>
  <si>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</si>
  <si>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</si>
  <si>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</si>
  <si>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</si>
  <si>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</si>
  <si>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</si>
  <si>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</si>
  <si>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</si>
  <si>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</si>
  <si>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</si>
  <si>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</si>
  <si>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</si>
  <si>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</si>
  <si>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</si>
  <si>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</si>
  <si>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</si>
  <si>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</si>
  <si>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</si>
  <si>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</si>
  <si>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</si>
  <si>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</si>
  <si>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</si>
  <si>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</si>
  <si>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</si>
  <si>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</si>
  <si>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</si>
  <si>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</si>
  <si>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</si>
  <si>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</si>
  <si>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</si>
  <si>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</si>
  <si>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</si>
  <si>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</si>
  <si>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</si>
  <si>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</si>
  <si>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</si>
  <si>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</si>
  <si>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</si>
  <si>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</si>
  <si>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</si>
  <si>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</si>
  <si>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</si>
  <si>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</si>
  <si>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</si>
  <si>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</si>
  <si>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</si>
  <si>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</si>
  <si>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</si>
  <si>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</si>
  <si>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</si>
  <si>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</si>
  <si>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</si>
  <si>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</si>
  <si>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</si>
  <si>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</si>
  <si>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</si>
  <si>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</si>
  <si>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</si>
  <si>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</si>
  <si>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</si>
  <si>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</si>
  <si>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</si>
  <si>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</si>
  <si>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</si>
  <si>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</si>
  <si>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</si>
  <si>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</si>
  <si>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</si>
  <si>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</si>
  <si>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</si>
  <si>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</si>
  <si>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</si>
  <si>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</si>
  <si>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</si>
  <si>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</si>
  <si>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</si>
  <si>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</si>
  <si>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</si>
  <si>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</si>
  <si>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</si>
  <si>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</si>
  <si>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</si>
  <si>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</si>
  <si>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</si>
  <si>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</si>
  <si>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</si>
  <si>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</si>
  <si>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</si>
  <si>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</si>
  <si>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</si>
  <si>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</si>
  <si>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</si>
  <si>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</si>
  <si>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</si>
  <si>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</si>
  <si>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</si>
  <si>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</si>
  <si>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</si>
  <si>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</si>
  <si>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</si>
  <si>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</si>
  <si>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</si>
  <si>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</si>
  <si>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</si>
  <si>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</si>
  <si>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</si>
  <si>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</si>
  <si>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</si>
  <si>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</si>
  <si>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</si>
  <si>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</si>
  <si>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</si>
  <si>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</si>
  <si>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</si>
  <si>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</si>
  <si>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</si>
  <si>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</si>
  <si>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</si>
  <si>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</si>
  <si>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</si>
  <si>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</si>
  <si>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</si>
  <si>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</si>
  <si>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</si>
  <si>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</si>
  <si>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</si>
  <si>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</si>
  <si>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</si>
  <si>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</si>
  <si>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</si>
  <si>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</si>
  <si>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</si>
  <si>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</si>
  <si>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</si>
  <si>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</si>
  <si>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</si>
  <si>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</si>
  <si>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</si>
  <si>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</si>
  <si>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</si>
  <si>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</si>
  <si>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</si>
  <si>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</si>
  <si>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</si>
  <si>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</si>
  <si>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</si>
  <si>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</si>
  <si>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</si>
  <si>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</si>
  <si>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</si>
  <si>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</si>
  <si>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</si>
  <si>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</si>
  <si>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</si>
  <si>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</si>
  <si>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</si>
  <si>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</si>
  <si>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</si>
  <si>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</si>
  <si>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</si>
  <si>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</si>
  <si>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</si>
  <si>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</si>
  <si>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</si>
  <si>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</si>
  <si>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</si>
  <si>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</si>
  <si>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</si>
  <si>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</si>
  <si>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</si>
  <si>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</si>
  <si>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</si>
  <si>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</si>
  <si>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</si>
  <si>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</si>
  <si>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</si>
  <si>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</si>
  <si>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</si>
  <si>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</si>
  <si>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</si>
  <si>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</si>
  <si>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</si>
  <si>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</si>
  <si>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</si>
  <si>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</si>
  <si>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</si>
  <si>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</si>
  <si>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</si>
  <si>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</si>
  <si>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</si>
  <si>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</si>
  <si>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</si>
  <si>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</si>
  <si>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</si>
  <si>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</si>
  <si>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</si>
  <si>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</si>
  <si>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</si>
  <si>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</si>
  <si>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</si>
  <si>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</si>
  <si>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</si>
  <si>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</si>
  <si>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</si>
  <si>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</si>
  <si>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</si>
  <si>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</si>
  <si>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</si>
  <si>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</si>
  <si>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</si>
  <si>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</si>
  <si>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</si>
  <si>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</si>
  <si>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</si>
  <si>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</si>
  <si>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</si>
  <si>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</si>
  <si>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</si>
  <si>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</si>
  <si>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</si>
  <si>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</si>
  <si>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</si>
  <si>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</si>
  <si>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</si>
  <si>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</si>
  <si>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</si>
  <si>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</si>
  <si>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</si>
  <si>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</si>
  <si>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</si>
  <si>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</si>
  <si>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</si>
  <si>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</si>
  <si>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</si>
  <si>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</si>
  <si>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</si>
  <si>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</si>
  <si>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</si>
  <si>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</si>
  <si>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</si>
  <si>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</si>
  <si>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</si>
  <si>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</si>
  <si>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</si>
  <si>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</si>
  <si>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</si>
  <si>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</si>
  <si>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</si>
  <si>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</si>
  <si>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</si>
  <si>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</si>
  <si>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</si>
  <si>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</si>
  <si>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</si>
  <si>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</si>
  <si>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</si>
  <si>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</si>
  <si>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</si>
  <si>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</si>
  <si>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</si>
  <si>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</si>
  <si>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</si>
  <si>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</si>
  <si>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</si>
  <si>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</si>
  <si>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</si>
  <si>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</si>
  <si>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</si>
  <si>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</si>
  <si>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</si>
  <si>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</si>
  <si>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</si>
  <si>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</si>
  <si>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</si>
  <si>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</si>
  <si>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</si>
  <si>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</si>
  <si>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</si>
  <si>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</si>
  <si>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</si>
  <si>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</si>
  <si>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</si>
  <si>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</si>
  <si>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</si>
  <si>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</si>
  <si>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</si>
  <si>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</si>
  <si>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</si>
  <si>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</si>
  <si>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</si>
  <si>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</si>
  <si>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</si>
  <si>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</si>
  <si>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</si>
  <si>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</si>
  <si>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</si>
  <si>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</si>
  <si>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</si>
  <si>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</si>
  <si>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</si>
  <si>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</si>
  <si>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</si>
  <si>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</si>
  <si>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</si>
  <si>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</si>
  <si>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</si>
  <si>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</si>
  <si>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</si>
  <si>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</si>
  <si>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</si>
  <si>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</si>
  <si>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</si>
  <si>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</si>
  <si>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</si>
  <si>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</si>
  <si>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</si>
  <si>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</si>
  <si>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</si>
  <si>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</si>
  <si>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</si>
  <si>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</si>
  <si>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</si>
  <si>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</si>
  <si>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</si>
  <si>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</si>
  <si>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</si>
  <si>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</si>
  <si>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</si>
  <si>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</si>
  <si>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</si>
  <si>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</si>
  <si>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</si>
  <si>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</si>
  <si>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</si>
  <si>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</si>
  <si>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</si>
  <si>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</si>
  <si>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</si>
  <si>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</si>
  <si>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</si>
  <si>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</si>
  <si>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</si>
  <si>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</si>
  <si>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</si>
  <si>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</si>
  <si>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</si>
  <si>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</si>
  <si>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</si>
  <si>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</si>
  <si>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</si>
  <si>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</si>
  <si>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</si>
  <si>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</si>
  <si>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</si>
  <si>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</si>
  <si>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</si>
  <si>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</si>
  <si>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</si>
  <si>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</si>
  <si>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</si>
  <si>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</si>
  <si>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</si>
  <si>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</si>
  <si>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</si>
  <si>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</si>
  <si>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</si>
  <si>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</si>
  <si>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</si>
  <si>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</si>
  <si>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</si>
  <si>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</si>
  <si>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</si>
  <si>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</si>
  <si>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</si>
  <si>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</si>
  <si>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</si>
  <si>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</si>
  <si>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</si>
  <si>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</si>
  <si>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</si>
  <si>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</si>
  <si>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</si>
  <si>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</si>
  <si>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</si>
  <si>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</si>
  <si>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</si>
  <si>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</si>
  <si>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</si>
  <si>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</si>
  <si>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</si>
  <si>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</si>
  <si>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</si>
  <si>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</si>
  <si>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</si>
  <si>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</si>
  <si>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</si>
  <si>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</si>
  <si>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</si>
  <si>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</si>
  <si>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</si>
  <si>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</si>
  <si>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</si>
  <si>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</si>
  <si>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</si>
  <si>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</si>
  <si>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</si>
  <si>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</si>
  <si>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</si>
  <si>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</si>
  <si>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</si>
  <si>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</si>
  <si>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</si>
  <si>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</si>
  <si>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</si>
  <si>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</si>
  <si>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</si>
  <si>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</si>
  <si>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</si>
  <si>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</si>
  <si>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</si>
  <si>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</si>
  <si>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</si>
  <si>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</si>
  <si>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</si>
  <si>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</si>
  <si>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</si>
  <si>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</si>
  <si>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</si>
  <si>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</si>
  <si>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</si>
  <si>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</si>
  <si>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</si>
  <si>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</si>
  <si>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</si>
  <si>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</si>
  <si>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</si>
  <si>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</si>
  <si>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</si>
  <si>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</si>
  <si>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</si>
  <si>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</si>
  <si>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</si>
  <si>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</si>
  <si>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</si>
  <si>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</si>
  <si>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</si>
  <si>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</si>
  <si>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</si>
  <si>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</si>
  <si>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</si>
  <si>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</si>
  <si>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</si>
  <si>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</si>
  <si>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</si>
  <si>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</si>
  <si>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</si>
  <si>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</si>
  <si>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</si>
  <si>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</si>
  <si>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</si>
  <si>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</si>
  <si>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</si>
  <si>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</si>
  <si>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</si>
  <si>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</si>
  <si>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</si>
  <si>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</si>
  <si>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</si>
  <si>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</si>
  <si>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</si>
  <si>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</si>
  <si>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</si>
  <si>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</si>
  <si>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</si>
  <si>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</si>
  <si>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</si>
  <si>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</si>
  <si>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</si>
  <si>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</si>
  <si>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</si>
  <si>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</si>
  <si>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</si>
  <si>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</si>
  <si>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</si>
  <si>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</si>
  <si>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</si>
  <si>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</si>
  <si>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</si>
  <si>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</si>
  <si>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</si>
  <si>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</si>
  <si>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</si>
  <si>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</si>
  <si>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</si>
  <si>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</si>
  <si>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</si>
  <si>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</si>
  <si>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</si>
  <si>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</si>
  <si>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</si>
  <si>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</si>
  <si>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</si>
  <si>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</si>
  <si>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</si>
  <si>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</si>
  <si>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</si>
  <si>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</si>
  <si>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</si>
  <si>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</si>
  <si>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</si>
  <si>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</si>
  <si>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</si>
  <si>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</si>
  <si>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</si>
  <si>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</si>
  <si>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</si>
  <si>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</si>
  <si>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</si>
  <si>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</si>
  <si>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</si>
  <si>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</si>
  <si>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</si>
  <si>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</si>
  <si>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</si>
  <si>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</si>
  <si>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</si>
  <si>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</si>
  <si>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</si>
  <si>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</si>
  <si>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</si>
  <si>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</si>
  <si>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</si>
  <si>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</si>
  <si>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</si>
  <si>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</si>
  <si>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</si>
  <si>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</si>
  <si>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</si>
  <si>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</si>
  <si>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</si>
  <si>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</si>
  <si>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</si>
  <si>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</si>
  <si>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</si>
  <si>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</si>
  <si>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</si>
  <si>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</si>
  <si>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</si>
  <si>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</si>
  <si>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</si>
  <si>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</si>
  <si>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</si>
  <si>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</si>
  <si>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</si>
  <si>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</si>
  <si>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</si>
  <si>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</si>
  <si>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</si>
  <si>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</si>
  <si>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</si>
  <si>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</si>
  <si>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</si>
  <si>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</si>
  <si>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</si>
  <si>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</si>
  <si>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</si>
  <si>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</si>
  <si>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</si>
  <si>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</si>
  <si>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</si>
  <si>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</si>
  <si>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</si>
  <si>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</si>
  <si>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</si>
  <si>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</si>
  <si>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</si>
  <si>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</si>
  <si>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</si>
  <si>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</si>
  <si>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</si>
  <si>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</si>
  <si>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</si>
  <si>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</si>
  <si>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</si>
  <si>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</si>
  <si>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</si>
  <si>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</si>
  <si>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</si>
  <si>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</si>
  <si>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</si>
  <si>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</si>
  <si>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</si>
  <si>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</si>
  <si>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</si>
  <si>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</si>
  <si>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</si>
  <si>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</si>
  <si>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</si>
  <si>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</si>
  <si>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</si>
  <si>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</si>
  <si>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</si>
  <si>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</si>
  <si>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</si>
  <si>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</si>
  <si>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</si>
  <si>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</si>
  <si>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</si>
  <si>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</si>
  <si>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</si>
  <si>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</si>
  <si>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</si>
  <si>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</si>
  <si>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</si>
  <si>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</si>
  <si>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</si>
  <si>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</si>
  <si>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</si>
  <si>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</si>
  <si>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</si>
  <si>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</si>
  <si>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</si>
  <si>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</si>
  <si>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</si>
  <si>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</si>
  <si>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</si>
  <si>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</si>
  <si>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</si>
  <si>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</si>
  <si>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</si>
  <si>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</si>
  <si>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</si>
  <si>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</si>
  <si>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</si>
  <si>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</si>
  <si>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</si>
  <si>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</si>
  <si>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</si>
  <si>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</si>
  <si>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</si>
  <si>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</si>
  <si>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</si>
  <si>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</si>
  <si>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</si>
  <si>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</si>
  <si>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</si>
  <si>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</si>
  <si>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</si>
  <si>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</si>
  <si>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</si>
  <si>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</si>
  <si>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</si>
  <si>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</si>
  <si>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</si>
  <si>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</si>
  <si>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</si>
  <si>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</si>
  <si>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</si>
  <si>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</si>
  <si>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</si>
  <si>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</si>
  <si>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</si>
  <si>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</si>
  <si>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</si>
  <si>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</si>
  <si>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</si>
  <si>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</si>
  <si>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</si>
  <si>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</si>
  <si>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</si>
  <si>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</si>
  <si>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</si>
  <si>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</si>
  <si>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</si>
  <si>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</si>
  <si>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</si>
  <si>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</si>
  <si>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</si>
  <si>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</si>
  <si>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</si>
  <si>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</si>
  <si>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</si>
  <si>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</si>
  <si>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</si>
  <si>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</si>
  <si>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</si>
  <si>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</si>
  <si>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</si>
  <si>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</si>
  <si>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</si>
  <si>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</si>
  <si>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</si>
  <si>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</si>
  <si>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</si>
  <si>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</si>
  <si>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</si>
  <si>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</si>
  <si>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</si>
  <si>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</si>
  <si>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</si>
  <si>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</si>
  <si>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</si>
  <si>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</si>
  <si>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</si>
  <si>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</si>
  <si>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</si>
  <si>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</si>
  <si>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</si>
  <si>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</si>
  <si>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</si>
  <si>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</si>
  <si>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</si>
  <si>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</si>
  <si>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</si>
  <si>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</si>
  <si>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</si>
  <si>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</si>
  <si>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</si>
  <si>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</si>
  <si>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</si>
  <si>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</si>
  <si>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</si>
  <si>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</si>
  <si>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</si>
  <si>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</si>
  <si>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</si>
  <si>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</si>
  <si>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</si>
  <si>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</si>
  <si>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</si>
  <si>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</si>
  <si>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</si>
  <si>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</si>
  <si>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</si>
  <si>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</si>
  <si>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</si>
  <si>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</si>
  <si>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</si>
  <si>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</si>
  <si>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</si>
  <si>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</si>
  <si>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</si>
  <si>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</si>
  <si>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</si>
  <si>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</si>
  <si>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</si>
  <si>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</si>
  <si>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</si>
  <si>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</si>
  <si>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</si>
  <si>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</si>
  <si>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</si>
  <si>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</si>
  <si>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</si>
  <si>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</si>
  <si>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</si>
  <si>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</si>
  <si>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</si>
  <si>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</si>
  <si>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</si>
  <si>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</si>
  <si>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</si>
  <si>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</si>
  <si>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</si>
  <si>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</si>
  <si>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</si>
  <si>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</si>
  <si>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</si>
  <si>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</si>
  <si>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</si>
  <si>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</si>
  <si>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</si>
  <si>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</si>
  <si>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</si>
  <si>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</si>
  <si>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</si>
  <si>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</si>
  <si>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</si>
  <si>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</si>
  <si>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</si>
  <si>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</si>
  <si>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</si>
  <si>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</si>
  <si>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</si>
  <si>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</si>
  <si>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</si>
  <si>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</si>
  <si>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</si>
  <si>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</si>
  <si>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</si>
  <si>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</si>
  <si>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</si>
  <si>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</si>
  <si>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</si>
  <si>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</si>
  <si>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</si>
  <si>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</si>
  <si>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</si>
  <si>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</si>
  <si>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</si>
  <si>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</si>
  <si>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</si>
  <si>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</si>
  <si>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</si>
  <si>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</si>
  <si>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</si>
  <si>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</si>
  <si>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</si>
  <si>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</si>
  <si>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</si>
  <si>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</si>
  <si>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</si>
  <si>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</si>
  <si>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</si>
  <si>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</si>
  <si>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</si>
  <si>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</si>
  <si>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</si>
  <si>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</si>
  <si>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</si>
  <si>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</si>
  <si>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</si>
  <si>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</si>
  <si>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</si>
  <si>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</si>
  <si>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</si>
  <si>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</si>
  <si>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</si>
  <si>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</si>
  <si>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</si>
  <si>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</si>
  <si>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</si>
  <si>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</si>
  <si>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</si>
  <si>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</si>
  <si>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</si>
  <si>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</si>
  <si>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</si>
  <si>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</si>
  <si>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</si>
  <si>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</si>
  <si>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</si>
  <si>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</si>
  <si>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</si>
  <si>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</si>
  <si>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</si>
  <si>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</si>
  <si>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</si>
  <si>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</si>
  <si>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</si>
  <si>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</si>
  <si>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</si>
  <si>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</si>
  <si>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</si>
  <si>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</si>
  <si>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</si>
  <si>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</si>
  <si>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</si>
  <si>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</si>
  <si>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</si>
  <si>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</si>
  <si>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</si>
  <si>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</si>
  <si>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</si>
  <si>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</si>
  <si>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</si>
  <si>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</si>
  <si>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</si>
  <si>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</si>
  <si>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</si>
  <si>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</si>
  <si>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</si>
  <si>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</si>
  <si>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</si>
  <si>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</si>
  <si>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</si>
  <si>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</si>
  <si>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</si>
  <si>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</si>
  <si>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</si>
  <si>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</si>
  <si>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</si>
  <si>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</si>
  <si>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</si>
  <si>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</si>
  <si>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</si>
  <si>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</si>
  <si>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</si>
  <si>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</si>
  <si>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</si>
  <si>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</si>
  <si>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</si>
  <si>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</si>
  <si>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</si>
  <si>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</si>
  <si>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</si>
  <si>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</si>
  <si>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</si>
  <si>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</si>
  <si>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</si>
  <si>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</si>
  <si>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</si>
  <si>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</si>
  <si>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</si>
  <si>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</si>
  <si>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</si>
  <si>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</si>
  <si>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</si>
  <si>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</si>
  <si>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</si>
  <si>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</si>
  <si>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</si>
  <si>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</si>
  <si>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</si>
  <si>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</si>
  <si>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</si>
  <si>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</si>
  <si>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</si>
  <si>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</si>
  <si>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</si>
  <si>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</si>
  <si>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</si>
  <si>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</si>
  <si>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</si>
  <si>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</si>
  <si>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</si>
  <si>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</si>
  <si>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</si>
  <si>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</si>
  <si>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</si>
  <si>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</si>
  <si>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</si>
  <si>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</si>
  <si>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</si>
  <si>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</si>
  <si>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</si>
  <si>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</si>
  <si>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</si>
  <si>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</si>
  <si>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</si>
  <si>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</si>
  <si>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</si>
  <si>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</si>
  <si>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</si>
  <si>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</si>
  <si>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</si>
  <si>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</si>
  <si>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</si>
  <si>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</si>
  <si>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</si>
  <si>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</si>
  <si>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</si>
  <si>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</si>
  <si>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</si>
  <si>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</si>
  <si>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</si>
  <si>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</si>
  <si>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</si>
  <si>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</si>
  <si>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</si>
  <si>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</si>
  <si>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</si>
  <si>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</si>
  <si>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</si>
  <si>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</si>
  <si>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</si>
  <si>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</si>
  <si>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</si>
  <si>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</si>
  <si>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</si>
  <si>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</si>
  <si>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</si>
  <si>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</si>
  <si>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</si>
  <si>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</si>
  <si>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</si>
  <si>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</si>
  <si>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</si>
  <si>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</si>
  <si>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</si>
  <si>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</si>
  <si>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</si>
  <si>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</si>
  <si>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</si>
  <si>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</si>
  <si>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</si>
  <si>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</si>
  <si>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</si>
  <si>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</si>
  <si>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</si>
  <si>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</si>
  <si>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</si>
  <si>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</si>
  <si>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</si>
  <si>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</si>
  <si>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</si>
  <si>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</si>
  <si>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</si>
  <si>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</si>
  <si>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</si>
  <si>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</si>
  <si>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</si>
  <si>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</si>
  <si>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</si>
  <si>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</si>
  <si>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</si>
  <si>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</si>
  <si>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</si>
  <si>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</si>
  <si>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</si>
  <si>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</si>
  <si>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</si>
  <si>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</si>
  <si>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</si>
  <si>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</si>
  <si>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</si>
  <si>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</si>
  <si>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</si>
  <si>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</si>
  <si>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</si>
  <si>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</si>
  <si>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</si>
  <si>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</si>
  <si>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</si>
  <si>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</si>
  <si>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</si>
  <si>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</si>
  <si>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</si>
  <si>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</si>
  <si>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</si>
  <si>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</si>
  <si>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</si>
  <si>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</si>
  <si>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</si>
  <si>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</si>
  <si>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</si>
  <si>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</si>
  <si>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</si>
  <si>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</si>
  <si>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</si>
  <si>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</si>
  <si>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</si>
  <si>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</si>
  <si>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</si>
  <si>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</si>
  <si>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</si>
  <si>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</si>
  <si>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</si>
  <si>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</si>
  <si>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</si>
  <si>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</si>
  <si>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</si>
  <si>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</si>
  <si>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</si>
  <si>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</si>
  <si>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</si>
  <si>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</si>
  <si>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</si>
  <si>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</si>
  <si>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</si>
  <si>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</si>
  <si>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</si>
  <si>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</si>
  <si>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</si>
  <si>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</si>
  <si>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</si>
  <si>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</si>
  <si>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</si>
  <si>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</si>
  <si>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</si>
  <si>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</si>
  <si>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</si>
  <si>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</si>
  <si>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</si>
  <si>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</si>
  <si>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</si>
  <si>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</si>
  <si>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</si>
  <si>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</si>
  <si>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</si>
  <si>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</si>
  <si>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</si>
  <si>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</si>
  <si>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</si>
  <si>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</si>
  <si>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</si>
  <si>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</si>
  <si>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</si>
  <si>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</si>
  <si>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</si>
  <si>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</si>
  <si>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</si>
  <si>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</si>
  <si>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</si>
  <si>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</si>
  <si>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</si>
  <si>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</si>
  <si>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</si>
  <si>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</si>
  <si>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</si>
  <si>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</si>
  <si>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</si>
  <si>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</si>
  <si>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</si>
  <si>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</si>
  <si>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</si>
  <si>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</si>
  <si>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</si>
  <si>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</si>
  <si>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</si>
  <si>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</si>
  <si>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</si>
  <si>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</si>
  <si>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</si>
  <si>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</si>
  <si>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</si>
  <si>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</si>
  <si>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</si>
  <si>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</si>
  <si>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</si>
  <si>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</si>
  <si>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</si>
  <si>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</si>
  <si>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</si>
  <si>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</si>
  <si>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</si>
  <si>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</si>
  <si>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</si>
  <si>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</si>
  <si>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</si>
  <si>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</si>
  <si>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</si>
  <si>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</si>
  <si>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</si>
  <si>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</si>
  <si>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</si>
  <si>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</si>
  <si>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</si>
  <si>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</si>
  <si>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</si>
  <si>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</si>
  <si>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</si>
  <si>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</si>
  <si>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</si>
  <si>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</si>
  <si>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</si>
  <si>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</si>
  <si>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</si>
  <si>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</si>
  <si>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</si>
  <si>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</si>
  <si>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</si>
  <si>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</si>
  <si>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</si>
  <si>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</si>
  <si>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</si>
  <si>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</si>
  <si>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</si>
  <si>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</si>
  <si>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</si>
  <si>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</si>
  <si>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</si>
  <si>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</si>
  <si>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</si>
  <si>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</si>
  <si>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</si>
  <si>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</si>
  <si>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</si>
  <si>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</si>
  <si>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</si>
  <si>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</si>
  <si>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</si>
  <si>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</si>
  <si>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</si>
  <si>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</si>
  <si>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</si>
  <si>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</si>
  <si>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</si>
  <si>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</si>
  <si>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</si>
  <si>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</si>
  <si>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</si>
  <si>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</si>
  <si>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</si>
  <si>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</si>
  <si>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</si>
  <si>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</si>
  <si>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</si>
  <si>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</si>
  <si>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</si>
  <si>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</si>
  <si>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</si>
  <si>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</si>
  <si>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</si>
  <si>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</si>
  <si>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</si>
  <si>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</si>
  <si>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</si>
  <si>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</si>
  <si>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</si>
  <si>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</si>
  <si>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</si>
  <si>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</si>
  <si>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</si>
  <si>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</si>
  <si>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</si>
  <si>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</si>
  <si>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</si>
  <si>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</si>
  <si>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</si>
  <si>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</si>
  <si>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</si>
  <si>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</si>
  <si>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</si>
  <si>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</si>
  <si>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</si>
  <si>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</si>
  <si>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</si>
  <si>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</si>
  <si>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</si>
  <si>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</si>
  <si>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</si>
  <si>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</si>
  <si>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</si>
  <si>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</si>
  <si>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</si>
  <si>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</si>
  <si>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</si>
  <si>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</si>
  <si>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</si>
  <si>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</si>
  <si>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</si>
  <si>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</si>
  <si>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</si>
  <si>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</si>
  <si>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</si>
  <si>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</si>
  <si>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</si>
  <si>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</si>
  <si>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</si>
  <si>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</si>
  <si>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</si>
  <si>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</si>
  <si>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</si>
  <si>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</si>
  <si>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</si>
  <si>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</si>
  <si>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</si>
  <si>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</si>
  <si>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</si>
  <si>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</si>
  <si>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</si>
  <si>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</si>
  <si>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</si>
  <si>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</si>
  <si>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</si>
  <si>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</si>
  <si>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</si>
  <si>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</si>
  <si>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</si>
  <si>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</si>
  <si>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</si>
  <si>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</si>
  <si>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</si>
  <si>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</si>
  <si>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</si>
  <si>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</si>
  <si>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</si>
  <si>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</si>
  <si>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</si>
  <si>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</si>
  <si>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</si>
  <si>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</si>
  <si>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</si>
  <si>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</si>
  <si>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</si>
  <si>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</si>
  <si>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</si>
  <si>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</si>
  <si>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</si>
  <si>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</si>
  <si>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</si>
  <si>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</si>
  <si>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</si>
  <si>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</si>
  <si>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</si>
  <si>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</si>
  <si>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</si>
  <si>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</si>
  <si>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</si>
  <si>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</si>
  <si>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</si>
  <si>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</si>
  <si>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</si>
  <si>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</si>
  <si>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</si>
  <si>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</si>
  <si>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</si>
  <si>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</si>
  <si>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</si>
  <si>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</si>
  <si>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</si>
  <si>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</si>
  <si>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</si>
  <si>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</si>
  <si>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</si>
  <si>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</si>
  <si>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</si>
  <si>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</si>
  <si>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</si>
  <si>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</si>
  <si>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</si>
  <si>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</si>
  <si>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</si>
  <si>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</si>
  <si>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</si>
  <si>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</si>
  <si>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</si>
  <si>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</si>
  <si>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</si>
  <si>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</si>
  <si>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</si>
  <si>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</si>
  <si>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</si>
  <si>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</si>
  <si>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</si>
  <si>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</si>
  <si>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</si>
  <si>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</si>
  <si>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</si>
  <si>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</si>
  <si>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</si>
  <si>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</si>
  <si>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</si>
  <si>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</si>
  <si>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</si>
  <si>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</si>
  <si>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</si>
  <si>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</si>
  <si>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</si>
  <si>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</si>
  <si>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</si>
  <si>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</si>
  <si>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</si>
  <si>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</si>
  <si>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</si>
  <si>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</si>
  <si>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</si>
  <si>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</si>
  <si>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</si>
  <si>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</si>
  <si>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</si>
  <si>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</si>
  <si>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</si>
  <si>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</si>
  <si>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</si>
  <si>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</si>
  <si>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</si>
  <si>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</si>
  <si>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</si>
  <si>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</si>
  <si>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</si>
  <si>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</si>
  <si>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</si>
  <si>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</si>
  <si>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</si>
  <si>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</si>
  <si>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</si>
  <si>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</si>
  <si>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</si>
  <si>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</si>
  <si>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</si>
  <si>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</si>
  <si>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</si>
  <si>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</si>
  <si>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</si>
  <si>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</si>
  <si>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</si>
  <si>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</si>
  <si>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</si>
  <si>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</si>
  <si>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</si>
  <si>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</si>
  <si>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</si>
  <si>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</si>
  <si>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</si>
  <si>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</si>
  <si>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</si>
  <si>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</si>
  <si>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</si>
  <si>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</si>
  <si>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</si>
  <si>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</si>
  <si>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</si>
  <si>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</si>
  <si>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</si>
  <si>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</si>
  <si>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</si>
  <si>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</si>
  <si>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</si>
  <si>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</si>
  <si>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</si>
  <si>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</si>
  <si>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</si>
  <si>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</si>
  <si>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</si>
  <si>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</si>
  <si>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</si>
  <si>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</si>
  <si>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</si>
  <si>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</si>
  <si>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</si>
  <si>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</si>
  <si>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</si>
  <si>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</si>
  <si>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</si>
  <si>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</si>
  <si>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</si>
  <si>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</si>
  <si>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</si>
  <si>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</si>
  <si>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</si>
  <si>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</si>
  <si>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</si>
  <si>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</si>
  <si>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</si>
  <si>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</si>
  <si>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</si>
  <si>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</si>
  <si>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</si>
  <si>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</si>
  <si>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</si>
  <si>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</si>
  <si>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</si>
  <si>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</si>
  <si>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</si>
  <si>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</si>
  <si>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</si>
  <si>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</si>
  <si>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</si>
  <si>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</si>
  <si>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</si>
  <si>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</si>
  <si>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</si>
  <si>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</si>
  <si>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</si>
  <si>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</si>
  <si>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</si>
  <si>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</si>
  <si>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</si>
  <si>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</si>
  <si>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</si>
  <si>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</si>
  <si>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</si>
  <si>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</si>
  <si>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</si>
  <si>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</si>
  <si>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</si>
  <si>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</si>
  <si>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</si>
  <si>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</si>
  <si>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</si>
  <si>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</si>
  <si>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</si>
  <si>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</si>
  <si>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</si>
  <si>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</si>
  <si>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</si>
  <si>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</si>
  <si>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</si>
  <si>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</si>
  <si>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</si>
  <si>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</si>
  <si>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</si>
  <si>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</si>
  <si>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</si>
  <si>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</si>
  <si>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</si>
  <si>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</si>
  <si>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</si>
  <si>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</si>
  <si>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</si>
  <si>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</si>
  <si>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</si>
  <si>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</si>
  <si>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</si>
  <si>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</si>
  <si>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</si>
  <si>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</si>
  <si>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</si>
  <si>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</si>
  <si>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</si>
  <si>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</si>
  <si>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</si>
  <si>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</si>
  <si>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</si>
  <si>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</si>
  <si>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</si>
  <si>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</si>
  <si>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</si>
  <si>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</si>
  <si>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</si>
  <si>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</si>
  <si>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</si>
  <si>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</si>
  <si>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</si>
  <si>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</si>
  <si>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</si>
  <si>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</si>
  <si>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</si>
  <si>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</si>
  <si>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</si>
  <si>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</si>
  <si>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</si>
  <si>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</si>
  <si>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</si>
  <si>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</si>
  <si>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</si>
  <si>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</si>
  <si>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</si>
  <si>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</si>
  <si>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</si>
  <si>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</si>
  <si>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</si>
  <si>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</si>
  <si>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</si>
  <si>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</si>
  <si>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</si>
  <si>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</si>
  <si>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</si>
  <si>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</si>
  <si>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</si>
  <si>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</si>
  <si>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</si>
  <si>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</si>
  <si>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</si>
  <si>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</si>
  <si>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</si>
  <si>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</si>
  <si>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</si>
  <si>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</si>
  <si>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</si>
  <si>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</si>
  <si>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</si>
  <si>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</si>
  <si>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</si>
  <si>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</si>
  <si>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</si>
  <si>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</si>
  <si>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</si>
  <si>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</si>
  <si>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</si>
  <si>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</si>
  <si>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</si>
  <si>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</si>
  <si>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</si>
  <si>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</si>
  <si>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</si>
  <si>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</si>
  <si>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</si>
  <si>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</si>
  <si>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</si>
  <si>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</si>
  <si>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</si>
  <si>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</si>
  <si>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</si>
  <si>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</si>
  <si>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</si>
  <si>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</si>
  <si>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</si>
  <si>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</si>
  <si>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</si>
  <si>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</si>
  <si>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</si>
  <si>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</si>
  <si>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</si>
  <si>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</si>
  <si>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</si>
  <si>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</si>
  <si>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</si>
  <si>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</si>
  <si>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</si>
  <si>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</si>
  <si>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</si>
  <si>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</si>
  <si>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</si>
  <si>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</si>
  <si>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</si>
  <si>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</si>
  <si>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</si>
  <si>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</si>
  <si>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</si>
  <si>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</si>
  <si>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</si>
  <si>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</si>
  <si>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</si>
  <si>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</si>
  <si>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</si>
  <si>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</si>
  <si>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</si>
  <si>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</si>
  <si>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</si>
  <si>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</si>
  <si>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</si>
  <si>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</si>
  <si>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</si>
  <si>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</si>
  <si>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</si>
  <si>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</si>
  <si>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</si>
  <si>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</si>
  <si>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</si>
  <si>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</si>
  <si>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</si>
  <si>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</si>
  <si>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</si>
  <si>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</si>
  <si>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</si>
  <si>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</si>
  <si>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</si>
  <si>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</si>
  <si>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</si>
  <si>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</si>
  <si>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</si>
  <si>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</si>
  <si>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</si>
  <si>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</si>
  <si>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</si>
  <si>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</si>
  <si>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</si>
  <si>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</si>
  <si>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</si>
  <si>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</si>
  <si>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</si>
  <si>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</si>
  <si>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</si>
  <si>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</si>
  <si>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</si>
  <si>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</si>
  <si>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</si>
  <si>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</si>
  <si>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</si>
  <si>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</si>
  <si>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</si>
  <si>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</si>
  <si>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</si>
  <si>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</si>
  <si>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</si>
  <si>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</si>
  <si>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</si>
  <si>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</si>
  <si>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</si>
  <si>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</si>
  <si>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</si>
  <si>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</si>
  <si>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</si>
  <si>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</si>
  <si>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</si>
  <si>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</si>
  <si>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</si>
  <si>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</si>
  <si>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</si>
  <si>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</si>
  <si>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</si>
  <si>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</si>
  <si>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</si>
  <si>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</si>
  <si>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</si>
  <si>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</si>
  <si>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</si>
  <si>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</si>
  <si>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</si>
  <si>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</si>
  <si>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</si>
  <si>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</si>
  <si>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</si>
  <si>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</si>
  <si>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</si>
  <si>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</si>
  <si>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</si>
  <si>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</si>
  <si>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</si>
  <si>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</si>
  <si>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</si>
  <si>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</si>
  <si>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</si>
  <si>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</si>
  <si>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</si>
  <si>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</si>
  <si>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</si>
  <si>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</si>
  <si>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</si>
  <si>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</si>
  <si>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</si>
  <si>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</si>
  <si>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</si>
  <si>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</si>
  <si>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</si>
  <si>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</si>
  <si>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</si>
  <si>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</si>
  <si>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</si>
  <si>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</si>
  <si>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</si>
  <si>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</si>
  <si>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</si>
  <si>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</si>
  <si>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</si>
  <si>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</si>
  <si>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</si>
  <si>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</si>
  <si>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</si>
  <si>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</si>
  <si>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</si>
  <si>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</si>
  <si>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</si>
  <si>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</si>
  <si>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</si>
  <si>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</si>
  <si>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</si>
  <si>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</si>
  <si>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</si>
  <si>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</si>
  <si>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</si>
  <si>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</si>
  <si>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</si>
  <si>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</si>
  <si>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</si>
  <si>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</si>
  <si>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</si>
  <si>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</si>
  <si>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</si>
  <si>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</si>
  <si>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</si>
  <si>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</si>
  <si>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</si>
  <si>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</si>
  <si>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</si>
  <si>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</si>
  <si>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</si>
  <si>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</si>
  <si>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</si>
  <si>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</si>
  <si>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</si>
  <si>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</si>
  <si>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</si>
  <si>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</si>
  <si>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</si>
  <si>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</si>
  <si>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</si>
  <si>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</si>
  <si>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</si>
  <si>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</si>
  <si>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</si>
  <si>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</si>
  <si>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</si>
  <si>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</si>
  <si>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</si>
  <si>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</si>
  <si>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</si>
  <si>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</si>
  <si>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</si>
  <si>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</si>
  <si>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</si>
  <si>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</si>
  <si>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</si>
  <si>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</si>
  <si>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</si>
  <si>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</si>
  <si>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</si>
  <si>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</si>
  <si>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</si>
  <si>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</si>
  <si>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</si>
  <si>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</si>
  <si>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</si>
  <si>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</si>
  <si>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</si>
  <si>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</si>
  <si>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</si>
  <si>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</si>
  <si>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</si>
  <si>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</si>
  <si>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</si>
  <si>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</si>
  <si>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</si>
  <si>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</si>
  <si>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</si>
  <si>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</si>
  <si>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</si>
  <si>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</si>
  <si>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</si>
  <si>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</si>
  <si>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</si>
  <si>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</si>
  <si>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</si>
  <si>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</si>
  <si>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</si>
  <si>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</si>
  <si>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</si>
  <si>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</si>
  <si>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</si>
  <si>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</si>
  <si>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</si>
  <si>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</si>
  <si>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</si>
  <si>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</si>
  <si>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</si>
  <si>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</si>
  <si>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</si>
  <si>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</si>
  <si>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</si>
  <si>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</si>
  <si>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</si>
  <si>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</si>
  <si>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</si>
  <si>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</si>
  <si>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</si>
  <si>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</si>
  <si>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</si>
  <si>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</si>
  <si>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</si>
  <si>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</si>
  <si>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</si>
  <si>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</si>
  <si>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</si>
  <si>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</si>
  <si>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</si>
  <si>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</si>
  <si>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</si>
  <si>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</si>
  <si>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</si>
  <si>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</si>
  <si>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</si>
  <si>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</si>
  <si>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</si>
  <si>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</si>
  <si>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</si>
  <si>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</si>
  <si>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</si>
  <si>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</si>
  <si>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</si>
  <si>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</si>
  <si>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</si>
  <si>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</si>
  <si>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</si>
  <si>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</si>
  <si>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</si>
  <si>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</si>
  <si>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</si>
  <si>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</si>
  <si>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</si>
  <si>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</si>
  <si>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</si>
  <si>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</si>
  <si>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</si>
  <si>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</si>
  <si>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</si>
  <si>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</si>
  <si>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</si>
  <si>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</si>
  <si>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</si>
  <si>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</si>
  <si>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</si>
  <si>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</si>
  <si>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</si>
  <si>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</si>
  <si>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</si>
  <si>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</si>
  <si>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</si>
  <si>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</si>
  <si>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</si>
  <si>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</si>
  <si>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</si>
  <si>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</si>
  <si>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</si>
  <si>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</si>
  <si>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</si>
  <si>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</si>
  <si>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</si>
  <si>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</si>
  <si>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</si>
  <si>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</si>
  <si>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</si>
  <si>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</si>
  <si>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</si>
  <si>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</si>
  <si>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</si>
  <si>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</si>
  <si>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</si>
  <si>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</si>
  <si>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</si>
  <si>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</si>
  <si>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</si>
  <si>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</si>
  <si>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</si>
  <si>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</si>
  <si>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</si>
  <si>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</si>
  <si>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</si>
  <si>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</si>
  <si>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</si>
  <si>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</si>
  <si>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</si>
  <si>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</si>
  <si>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</si>
  <si>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</si>
  <si>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</si>
  <si>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</si>
  <si>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</si>
  <si>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</si>
  <si>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</si>
  <si>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</si>
  <si>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</si>
  <si>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</si>
  <si>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</si>
  <si>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</si>
  <si>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</si>
  <si>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</si>
  <si>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</si>
  <si>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</si>
  <si>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</si>
  <si>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</si>
  <si>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</si>
  <si>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</si>
  <si>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</si>
  <si>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</si>
  <si>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</si>
  <si>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</si>
  <si>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</si>
  <si>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</si>
  <si>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</si>
  <si>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</si>
  <si>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</si>
  <si>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</si>
  <si>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</si>
  <si>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</si>
  <si>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</si>
  <si>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</si>
  <si>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</si>
  <si>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</si>
  <si>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</si>
  <si>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</si>
  <si>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</si>
  <si>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</si>
  <si>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</si>
  <si>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</si>
  <si>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</si>
  <si>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</si>
  <si>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</si>
  <si>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</si>
  <si>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</si>
  <si>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</si>
  <si>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</si>
  <si>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</si>
  <si>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</si>
  <si>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</si>
  <si>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</si>
  <si>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</si>
  <si>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</si>
  <si>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</si>
  <si>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</si>
  <si>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</si>
  <si>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</si>
  <si>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</si>
  <si>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</si>
  <si>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</si>
  <si>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</si>
  <si>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</si>
  <si>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</si>
  <si>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</si>
  <si>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</si>
  <si>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</si>
  <si>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</si>
  <si>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</si>
  <si>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</si>
  <si>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</si>
  <si>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</si>
  <si>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</si>
  <si>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</si>
  <si>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</si>
  <si>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</si>
  <si>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</si>
  <si>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</si>
  <si>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</si>
  <si>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</si>
  <si>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</si>
  <si>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</si>
  <si>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</si>
  <si>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</si>
  <si>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</si>
  <si>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</si>
  <si>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</si>
  <si>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</si>
  <si>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</si>
  <si>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</si>
  <si>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</si>
  <si>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</si>
  <si>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</si>
  <si>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</si>
  <si>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</si>
  <si>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</si>
  <si>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</si>
  <si>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</si>
  <si>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</si>
  <si>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</si>
  <si>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</si>
  <si>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</si>
  <si>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</si>
  <si>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</si>
  <si>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</si>
  <si>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</si>
  <si>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</si>
  <si>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</si>
  <si>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</si>
  <si>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</si>
  <si>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</si>
  <si>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</si>
  <si>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</si>
  <si>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</si>
  <si>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</si>
  <si>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</si>
  <si>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</si>
  <si>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</si>
  <si>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</si>
  <si>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</si>
  <si>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</si>
  <si>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</si>
  <si>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</si>
  <si>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</si>
  <si>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</si>
  <si>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</si>
  <si>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</si>
  <si>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</si>
  <si>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</si>
  <si>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</si>
  <si>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</si>
  <si>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</si>
  <si>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</si>
  <si>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</si>
  <si>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</si>
  <si>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</si>
  <si>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</si>
  <si>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</si>
  <si>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</si>
  <si>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</si>
  <si>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</si>
  <si>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</si>
  <si>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</si>
  <si>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</si>
  <si>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</si>
  <si>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</si>
  <si>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</si>
  <si>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</si>
  <si>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</si>
  <si>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</si>
  <si>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</si>
  <si>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</si>
  <si>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</si>
  <si>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</si>
  <si>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</si>
  <si>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</si>
  <si>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</si>
  <si>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</si>
  <si>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</si>
  <si>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</si>
  <si>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</si>
  <si>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</si>
  <si>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</si>
  <si>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</si>
  <si>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</si>
  <si>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</si>
  <si>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</si>
  <si>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</si>
  <si>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</si>
  <si>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</si>
  <si>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</si>
  <si>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</si>
  <si>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</si>
  <si>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</si>
  <si>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</si>
  <si>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</si>
  <si>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</si>
  <si>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</si>
  <si>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</si>
  <si>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</si>
  <si>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</si>
  <si>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</si>
  <si>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</si>
  <si>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</si>
  <si>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</si>
  <si>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</si>
  <si>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</si>
  <si>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</si>
  <si>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</si>
  <si>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</si>
  <si>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</si>
  <si>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</si>
  <si>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</si>
  <si>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</si>
  <si>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</si>
  <si>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</si>
  <si>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</si>
  <si>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</si>
  <si>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</si>
  <si>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</si>
  <si>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</si>
  <si>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</si>
  <si>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</si>
  <si>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</si>
  <si>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</si>
  <si>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</si>
  <si>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</si>
  <si>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</si>
  <si>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</si>
  <si>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</si>
  <si>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</si>
  <si>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</si>
  <si>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</si>
  <si>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</si>
  <si>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</si>
  <si>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</si>
  <si>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</si>
  <si>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</si>
  <si>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</si>
  <si>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</si>
  <si>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</si>
  <si>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</si>
  <si>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</si>
  <si>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</si>
  <si>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</si>
  <si>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</si>
  <si>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</si>
  <si>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</si>
  <si>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</si>
  <si>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</si>
  <si>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</si>
  <si>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</si>
  <si>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</si>
  <si>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</si>
  <si>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</si>
  <si>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</si>
  <si>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</si>
  <si>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</si>
  <si>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</si>
  <si>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</si>
  <si>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</si>
  <si>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</si>
  <si>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</si>
  <si>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</si>
  <si>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</si>
  <si>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</si>
  <si>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</si>
  <si>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</si>
  <si>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</si>
  <si>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</si>
  <si>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</si>
  <si>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</si>
  <si>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</si>
  <si>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</si>
  <si>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</si>
  <si>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</si>
  <si>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</si>
  <si>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</si>
  <si>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</si>
  <si>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</si>
  <si>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</si>
  <si>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</si>
  <si>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</si>
  <si>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</si>
  <si>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</si>
  <si>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</si>
  <si>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</si>
  <si>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</si>
  <si>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</si>
  <si>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</si>
  <si>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</si>
  <si>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</si>
  <si>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</si>
  <si>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</si>
  <si>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</si>
  <si>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</si>
  <si>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</si>
  <si>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</si>
  <si>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</si>
  <si>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</si>
  <si>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</si>
  <si>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</si>
  <si>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</si>
  <si>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</si>
  <si>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</si>
  <si>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</si>
  <si>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</si>
  <si>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</si>
  <si>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</si>
  <si>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</si>
  <si>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</si>
  <si>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</si>
  <si>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</si>
  <si>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</si>
  <si>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</si>
  <si>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</si>
  <si>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</si>
  <si>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</si>
  <si>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</si>
  <si>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</si>
  <si>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</si>
  <si>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</si>
  <si>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</si>
  <si>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</si>
  <si>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</si>
  <si>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</si>
  <si>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</si>
  <si>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</si>
  <si>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</si>
  <si>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</si>
  <si>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</si>
  <si>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</si>
  <si>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</si>
  <si>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</si>
  <si>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</si>
  <si>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</si>
  <si>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</si>
  <si>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</si>
  <si>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</si>
  <si>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</si>
  <si>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</si>
  <si>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</si>
  <si>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</si>
  <si>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</si>
  <si>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</si>
  <si>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</si>
  <si>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</si>
  <si>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</si>
  <si>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</si>
  <si>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</si>
  <si>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</si>
  <si>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</si>
  <si>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</si>
  <si>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</si>
  <si>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</si>
  <si>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</si>
  <si>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</si>
  <si>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</si>
  <si>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</si>
  <si>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</si>
  <si>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</si>
  <si>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</si>
  <si>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</si>
  <si>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</si>
  <si>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</si>
  <si>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</si>
  <si>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</si>
  <si>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</si>
  <si>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</si>
  <si>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</si>
  <si>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</si>
  <si>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</si>
  <si>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</si>
  <si>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</si>
  <si>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</si>
  <si>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</si>
  <si>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</si>
  <si>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</si>
  <si>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</si>
  <si>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</si>
  <si>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</si>
  <si>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</si>
  <si>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</si>
  <si>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</si>
  <si>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</si>
  <si>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</si>
  <si>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</si>
  <si>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</si>
  <si>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</si>
  <si>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</si>
  <si>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</si>
  <si>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</si>
  <si>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</si>
  <si>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</si>
  <si>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</si>
  <si>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</si>
  <si>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</si>
  <si>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</si>
  <si>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</si>
  <si>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</si>
  <si>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</si>
  <si>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</si>
  <si>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</si>
  <si>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</si>
  <si>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</si>
  <si>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</si>
  <si>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</si>
  <si>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</si>
  <si>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</si>
  <si>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</si>
  <si>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</si>
  <si>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</si>
  <si>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</si>
  <si>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</si>
  <si>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</si>
  <si>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</si>
  <si>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</si>
  <si>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</si>
  <si>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</si>
  <si>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</si>
  <si>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</si>
  <si>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</si>
  <si>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</si>
  <si>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</si>
  <si>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</si>
  <si>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</si>
  <si>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</si>
  <si>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</si>
  <si>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</si>
  <si>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</si>
  <si>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</si>
  <si>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</si>
  <si>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</si>
  <si>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</si>
  <si>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</si>
  <si>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</si>
  <si>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</si>
  <si>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</si>
  <si>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</si>
  <si>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</si>
  <si>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</si>
  <si>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</si>
  <si>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</si>
  <si>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</si>
  <si>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</si>
  <si>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</si>
  <si>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</si>
  <si>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</si>
  <si>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</si>
  <si>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</si>
  <si>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</si>
  <si>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</si>
  <si>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</si>
  <si>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</si>
  <si>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</si>
  <si>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</si>
  <si>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</si>
  <si>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</si>
  <si>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</si>
  <si>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</si>
  <si>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</si>
  <si>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</si>
  <si>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</si>
  <si>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</si>
  <si>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</si>
  <si>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</si>
  <si>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</si>
  <si>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</si>
  <si>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</si>
  <si>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</si>
  <si>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</si>
  <si>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</si>
  <si>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</si>
  <si>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</si>
  <si>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</si>
  <si>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</si>
  <si>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</si>
  <si>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</si>
  <si>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</si>
  <si>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</si>
  <si>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</si>
  <si>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</si>
  <si>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</si>
  <si>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</si>
  <si>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</si>
  <si>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</si>
  <si>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</si>
  <si>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</si>
  <si>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</si>
  <si>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</si>
  <si>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</si>
  <si>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</si>
  <si>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</si>
  <si>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</si>
  <si>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</si>
  <si>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</si>
  <si>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</si>
  <si>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</si>
  <si>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</si>
  <si>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</si>
  <si>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</si>
  <si>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</si>
  <si>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</si>
  <si>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</si>
  <si>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</si>
  <si>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</si>
  <si>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</si>
  <si>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</si>
  <si>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</si>
  <si>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</si>
  <si>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</si>
  <si>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</si>
  <si>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</si>
  <si>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</si>
  <si>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</si>
  <si>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</si>
  <si>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</si>
  <si>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</si>
  <si>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</si>
  <si>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</si>
  <si>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</si>
  <si>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</si>
  <si>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</si>
  <si>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</si>
  <si>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</si>
  <si>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</si>
  <si>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</si>
  <si>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</si>
  <si>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</si>
  <si>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</si>
  <si>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</si>
  <si>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</si>
  <si>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</si>
  <si>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</si>
  <si>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</si>
  <si>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</si>
  <si>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</si>
  <si>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</si>
  <si>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</si>
  <si>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</si>
  <si>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</si>
  <si>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</si>
  <si>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</si>
  <si>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</si>
  <si>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</si>
  <si>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</si>
  <si>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</si>
  <si>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</si>
  <si>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</si>
  <si>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</si>
  <si>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</si>
  <si>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</si>
  <si>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</si>
  <si>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</si>
  <si>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</si>
  <si>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</si>
  <si>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</si>
  <si>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</si>
  <si>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</si>
  <si>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</si>
  <si>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</si>
  <si>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</si>
  <si>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</si>
  <si>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</si>
  <si>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</si>
  <si>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</si>
  <si>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</si>
  <si>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</si>
  <si>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</si>
  <si>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</si>
  <si>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</si>
  <si>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</si>
  <si>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</si>
  <si>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</si>
  <si>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</si>
  <si>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</si>
  <si>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</si>
  <si>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</si>
  <si>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</si>
  <si>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</si>
  <si>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</si>
  <si>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</si>
  <si>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</si>
  <si>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</si>
  <si>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</si>
  <si>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</si>
  <si>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</si>
  <si>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</si>
  <si>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</si>
  <si>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</si>
  <si>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</si>
  <si>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</si>
  <si>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</si>
  <si>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</si>
  <si>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</si>
  <si>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</si>
  <si>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</si>
  <si>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</si>
  <si>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</si>
  <si>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</si>
  <si>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</si>
  <si>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</si>
  <si>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</si>
  <si>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</si>
  <si>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</si>
  <si>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</si>
  <si>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</si>
  <si>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</si>
  <si>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</si>
  <si>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</si>
  <si>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</si>
  <si>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</si>
  <si>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</si>
  <si>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</si>
  <si>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</si>
  <si>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</si>
  <si>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</si>
  <si>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</si>
  <si>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</si>
  <si>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</si>
  <si>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</si>
  <si>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</si>
  <si>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</si>
  <si>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</si>
  <si>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</si>
  <si>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</si>
  <si>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</si>
  <si>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</si>
  <si>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</si>
  <si>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</si>
  <si>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</si>
  <si>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</si>
  <si>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</si>
  <si>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</si>
  <si>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</si>
  <si>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</si>
  <si>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</si>
  <si>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</si>
  <si>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</si>
  <si>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</si>
  <si>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</si>
  <si>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</si>
  <si>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</si>
  <si>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</si>
  <si>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</si>
  <si>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</si>
  <si>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</si>
  <si>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</si>
  <si>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</si>
  <si>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</si>
  <si>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</si>
  <si>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</si>
  <si>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</si>
  <si>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</si>
  <si>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</si>
  <si>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</si>
  <si>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</si>
  <si>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</si>
  <si>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</si>
  <si>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</si>
  <si>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</si>
  <si>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</si>
  <si>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</si>
  <si>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</si>
  <si>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</si>
  <si>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</si>
  <si>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</si>
  <si>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</si>
  <si>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</si>
  <si>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</si>
  <si>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</si>
  <si>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</si>
  <si>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</si>
  <si>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</si>
  <si>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</si>
  <si>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</si>
  <si>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</si>
  <si>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</si>
  <si>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</si>
  <si>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</si>
  <si>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</si>
  <si>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</si>
  <si>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</si>
  <si>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</si>
  <si>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</si>
  <si>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</si>
  <si>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</si>
  <si>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</si>
  <si>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</si>
  <si>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</si>
  <si>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</si>
  <si>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</si>
  <si>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</si>
  <si>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</si>
  <si>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</si>
  <si>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</si>
  <si>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</si>
  <si>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</si>
  <si>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</si>
  <si>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</si>
  <si>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</si>
  <si>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</si>
  <si>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</si>
  <si>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</si>
  <si>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</si>
  <si>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</si>
  <si>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</si>
  <si>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</si>
  <si>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</si>
  <si>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</si>
  <si>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</si>
  <si>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</si>
  <si>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</si>
  <si>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</si>
  <si>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</si>
  <si>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</si>
  <si>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</si>
  <si>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</si>
  <si>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</si>
  <si>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</si>
  <si>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</si>
  <si>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</si>
  <si>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</si>
  <si>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</si>
  <si>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</si>
  <si>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</si>
  <si>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</si>
  <si>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</si>
  <si>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</si>
  <si>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</si>
  <si>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</si>
  <si>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</si>
  <si>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</si>
  <si>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</si>
  <si>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</si>
  <si>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</si>
  <si>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</si>
  <si>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</si>
  <si>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</si>
  <si>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</si>
  <si>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</si>
  <si>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</si>
  <si>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</si>
  <si>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</si>
  <si>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</si>
  <si>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</si>
  <si>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</si>
  <si>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</si>
  <si>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</si>
  <si>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</si>
  <si>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</si>
  <si>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</si>
  <si>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</si>
  <si>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</si>
  <si>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</si>
  <si>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</si>
  <si>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</si>
  <si>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</si>
  <si>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</si>
  <si>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</si>
  <si>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</si>
  <si>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</si>
  <si>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</si>
  <si>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</si>
  <si>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</si>
  <si>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</si>
  <si>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</si>
  <si>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</si>
  <si>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</si>
  <si>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</si>
  <si>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</si>
  <si>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</si>
  <si>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</si>
  <si>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</si>
  <si>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</si>
  <si>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</si>
  <si>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</si>
  <si>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</si>
  <si>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</si>
  <si>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</si>
  <si>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</si>
  <si>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</si>
  <si>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</si>
  <si>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</si>
  <si>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</si>
  <si>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</si>
  <si>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</si>
  <si>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</si>
  <si>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</si>
  <si>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</si>
  <si>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</si>
  <si>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</si>
  <si>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</si>
  <si>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</si>
  <si>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</si>
  <si>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</si>
  <si>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</si>
  <si>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</si>
  <si>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</si>
  <si>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</si>
  <si>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</si>
  <si>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</si>
  <si>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</si>
  <si>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</si>
  <si>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</si>
  <si>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</si>
  <si>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</si>
  <si>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</si>
  <si>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</si>
  <si>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</si>
  <si>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</si>
  <si>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</si>
  <si>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</si>
  <si>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</si>
  <si>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</si>
  <si>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</si>
  <si>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</si>
  <si>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</si>
  <si>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</si>
  <si>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</si>
  <si>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</si>
  <si>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</si>
  <si>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</si>
  <si>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</si>
  <si>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</si>
  <si>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</si>
  <si>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</si>
  <si>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</si>
  <si>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</si>
  <si>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</si>
  <si>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</si>
  <si>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</si>
  <si>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</si>
  <si>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</si>
  <si>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</si>
  <si>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</si>
  <si>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</si>
  <si>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</si>
  <si>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</si>
  <si>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</si>
  <si>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</si>
  <si>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</si>
  <si>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</si>
  <si>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</si>
  <si>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</si>
  <si>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</si>
  <si>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</si>
  <si>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</si>
  <si>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</si>
  <si>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</si>
  <si>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</si>
  <si>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</si>
  <si>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</si>
  <si>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</si>
  <si>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</si>
  <si>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</si>
  <si>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</si>
  <si>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</si>
  <si>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</si>
  <si>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</si>
  <si>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</si>
  <si>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</si>
  <si>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</si>
  <si>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</si>
  <si>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</si>
  <si>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</si>
  <si>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</si>
  <si>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</si>
  <si>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</si>
  <si>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</si>
  <si>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</si>
  <si>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</si>
  <si>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</si>
  <si>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</si>
  <si>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</si>
  <si>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</si>
  <si>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</si>
  <si>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</si>
  <si>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</si>
  <si>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</si>
  <si>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</si>
  <si>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</si>
  <si>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</si>
  <si>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</si>
  <si>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</si>
  <si>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</si>
  <si>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</si>
  <si>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</si>
  <si>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</si>
  <si>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</si>
  <si>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</si>
  <si>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</si>
  <si>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</si>
  <si>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</si>
  <si>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</si>
  <si>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</si>
  <si>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</si>
  <si>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</si>
  <si>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</si>
  <si>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</si>
  <si>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</si>
  <si>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</si>
  <si>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</si>
  <si>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</si>
  <si>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</si>
  <si>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</si>
  <si>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</si>
  <si>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</si>
  <si>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</si>
  <si>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</si>
  <si>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</si>
  <si>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</si>
  <si>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</si>
  <si>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</si>
  <si>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</si>
  <si>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</si>
  <si>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</si>
  <si>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</si>
  <si>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</si>
  <si>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</si>
  <si>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</si>
  <si>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</si>
  <si>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</si>
  <si>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</si>
  <si>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</si>
  <si>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</si>
  <si>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</si>
  <si>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</si>
  <si>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</si>
  <si>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</si>
  <si>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</si>
  <si>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</si>
  <si>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</si>
  <si>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</si>
  <si>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</si>
  <si>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</si>
  <si>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</si>
  <si>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</si>
  <si>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</si>
  <si>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</si>
  <si>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</si>
  <si>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</si>
  <si>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</si>
  <si>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</si>
  <si>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</si>
  <si>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</si>
  <si>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</si>
  <si>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</si>
  <si>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</si>
  <si>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</si>
  <si>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</si>
  <si>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</si>
  <si>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</si>
  <si>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</si>
  <si>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</si>
  <si>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</si>
  <si>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</si>
  <si>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</si>
  <si>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</si>
  <si>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</si>
  <si>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</si>
  <si>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</si>
  <si>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</si>
  <si>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</si>
  <si>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</si>
  <si>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</si>
  <si>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</si>
  <si>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</si>
  <si>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</si>
  <si>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</si>
  <si>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</si>
  <si>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</si>
  <si>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</si>
  <si>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</si>
  <si>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</si>
  <si>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</si>
  <si>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</si>
  <si>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</si>
  <si>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</si>
  <si>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</si>
  <si>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</si>
  <si>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</si>
  <si>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</si>
  <si>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</si>
  <si>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</si>
  <si>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</si>
  <si>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</si>
  <si>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</si>
  <si>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</si>
  <si>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</si>
  <si>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</si>
  <si>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</si>
  <si>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</si>
  <si>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</si>
  <si>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</si>
  <si>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</si>
  <si>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</si>
  <si>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</si>
  <si>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</si>
  <si>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</si>
  <si>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</si>
  <si>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</si>
  <si>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</si>
  <si>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</si>
  <si>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</si>
  <si>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</si>
  <si>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</si>
  <si>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</si>
  <si>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</si>
  <si>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</si>
  <si>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</si>
  <si>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</si>
  <si>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</si>
  <si>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</si>
  <si>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</si>
  <si>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</si>
  <si>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</si>
  <si>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</si>
  <si>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</si>
  <si>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</si>
  <si>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</si>
  <si>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</si>
  <si>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</si>
  <si>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</si>
  <si>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</si>
  <si>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</si>
  <si>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</si>
  <si>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</si>
  <si>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</si>
  <si>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</si>
  <si>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</si>
  <si>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</si>
  <si>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</si>
  <si>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</si>
  <si>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</si>
  <si>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</si>
  <si>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</si>
  <si>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</si>
  <si>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</si>
  <si>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</si>
  <si>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</si>
  <si>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</si>
  <si>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</si>
  <si>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</si>
  <si>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</si>
  <si>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</si>
  <si>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</si>
  <si>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</si>
  <si>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</si>
  <si>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</si>
  <si>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</si>
  <si>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</si>
  <si>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</si>
  <si>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</si>
  <si>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</si>
  <si>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</si>
  <si>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</si>
  <si>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</si>
  <si>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</si>
  <si>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</si>
  <si>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</si>
  <si>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</si>
  <si>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</si>
  <si>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</si>
  <si>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</si>
  <si>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</si>
  <si>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</si>
  <si>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</si>
  <si>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</si>
  <si>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</si>
  <si>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</si>
  <si>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</si>
  <si>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</si>
  <si>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</si>
  <si>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</si>
  <si>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</si>
  <si>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</si>
  <si>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</si>
  <si>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</si>
  <si>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</si>
  <si>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</si>
  <si>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</si>
  <si>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</si>
  <si>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</si>
  <si>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</si>
  <si>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</si>
  <si>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</si>
  <si>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</si>
  <si>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</si>
  <si>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</si>
  <si>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</si>
  <si>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</si>
  <si>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</si>
  <si>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</si>
  <si>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</si>
  <si>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</si>
  <si>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</si>
  <si>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</si>
  <si>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</si>
  <si>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</si>
  <si>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</si>
  <si>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</si>
  <si>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</si>
  <si>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</si>
  <si>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</si>
  <si>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</si>
  <si>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</si>
  <si>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</si>
  <si>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</si>
  <si>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</si>
  <si>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</si>
  <si>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</si>
  <si>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</si>
  <si>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</si>
  <si>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</si>
  <si>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</si>
  <si>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</si>
  <si>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</si>
  <si>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</si>
  <si>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</si>
  <si>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</si>
  <si>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</si>
  <si>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</si>
  <si>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</si>
  <si>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</si>
  <si>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</si>
  <si>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</si>
  <si>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</si>
  <si>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</si>
  <si>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</si>
  <si>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</si>
  <si>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</si>
  <si>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</si>
  <si>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</si>
  <si>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</si>
  <si>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</si>
  <si>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</si>
  <si>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</si>
  <si>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</si>
  <si>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</si>
  <si>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</si>
  <si>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</si>
  <si>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</si>
  <si>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</si>
  <si>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</si>
  <si>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</si>
  <si>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</si>
  <si>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</si>
  <si>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</si>
  <si>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</si>
  <si>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</si>
  <si>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</si>
  <si>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</si>
  <si>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</si>
  <si>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</si>
  <si>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</si>
  <si>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</si>
  <si>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</si>
  <si>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</si>
  <si>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</si>
  <si>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</si>
  <si>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</si>
  <si>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</si>
  <si>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</si>
  <si>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</si>
  <si>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</si>
  <si>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</si>
  <si>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</si>
  <si>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</si>
  <si>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</si>
  <si>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</si>
  <si>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</si>
  <si>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</si>
  <si>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</si>
  <si>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</si>
  <si>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</si>
  <si>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</si>
  <si>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</si>
  <si>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</si>
  <si>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</si>
  <si>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</si>
  <si>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</si>
  <si>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</si>
  <si>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</si>
  <si>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</si>
  <si>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</si>
  <si>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</si>
  <si>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</si>
  <si>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</si>
  <si>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</si>
  <si>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</si>
  <si>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</si>
  <si>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</si>
  <si>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</si>
  <si>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</si>
  <si>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</si>
  <si>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</si>
  <si>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</si>
  <si>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</si>
  <si>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</si>
  <si>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</si>
  <si>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</si>
  <si>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</si>
  <si>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</si>
  <si>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</si>
  <si>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</si>
  <si>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</si>
  <si>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</si>
  <si>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</si>
  <si>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</si>
  <si>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</si>
  <si>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</si>
  <si>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</si>
  <si>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</si>
  <si>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</si>
  <si>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</si>
  <si>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</si>
  <si>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</si>
  <si>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</si>
  <si>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</si>
  <si>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</si>
  <si>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</si>
  <si>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</si>
  <si>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</si>
  <si>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</si>
  <si>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</si>
  <si>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</si>
  <si>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</si>
  <si>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</si>
  <si>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</si>
  <si>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</si>
  <si>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</si>
  <si>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</si>
  <si>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</si>
  <si>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</si>
  <si>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</si>
  <si>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</si>
  <si>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</si>
  <si>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</si>
  <si>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</si>
  <si>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</si>
  <si>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</si>
  <si>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</si>
  <si>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</si>
  <si>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</si>
  <si>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</si>
  <si>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</si>
  <si>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</si>
  <si>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</si>
  <si>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</si>
  <si>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</si>
  <si>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</si>
  <si>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</si>
  <si>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</si>
  <si>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</si>
  <si>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</si>
  <si>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</si>
  <si>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</si>
  <si>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</si>
  <si>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</si>
  <si>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</si>
  <si>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</si>
  <si>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</si>
  <si>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</si>
  <si>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</si>
  <si>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</si>
  <si>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</si>
  <si>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</si>
  <si>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</si>
  <si>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</si>
  <si>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</si>
  <si>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</si>
  <si>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</si>
  <si>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</si>
  <si>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</si>
  <si>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</si>
  <si>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</si>
  <si>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</si>
  <si>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</si>
  <si>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</si>
  <si>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</si>
  <si>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</si>
  <si>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</si>
  <si>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</si>
  <si>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</si>
  <si>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</si>
  <si>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</si>
  <si>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</si>
  <si>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</si>
  <si>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</si>
  <si>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</si>
  <si>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</si>
  <si>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</si>
  <si>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</si>
  <si>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</si>
  <si>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</si>
  <si>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</si>
  <si>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</si>
  <si>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</si>
  <si>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</si>
  <si>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</si>
  <si>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</si>
  <si>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</si>
  <si>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</si>
  <si>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</si>
  <si>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</si>
  <si>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</si>
  <si>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</si>
  <si>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</si>
  <si>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</si>
  <si>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</si>
  <si>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</si>
  <si>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</si>
  <si>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</si>
  <si>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</si>
  <si>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</si>
  <si>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</si>
  <si>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</si>
  <si>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</si>
  <si>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</si>
  <si>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</si>
  <si>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</si>
  <si>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</si>
  <si>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</si>
  <si>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</si>
  <si>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</si>
  <si>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</si>
  <si>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</si>
  <si>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</si>
  <si>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</si>
  <si>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</si>
  <si>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</si>
  <si>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</si>
  <si>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</si>
  <si>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</si>
  <si>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</si>
  <si>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</si>
  <si>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</si>
  <si>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</si>
  <si>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</si>
  <si>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</si>
  <si>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</si>
  <si>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</si>
  <si>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</si>
  <si>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</si>
  <si>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</si>
  <si>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</si>
  <si>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</si>
  <si>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</si>
  <si>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</si>
  <si>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</si>
  <si>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</si>
  <si>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</si>
  <si>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</si>
  <si>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</si>
  <si>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</si>
  <si>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</si>
  <si>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</si>
  <si>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</si>
  <si>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</si>
  <si>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</si>
  <si>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</si>
  <si>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</si>
  <si>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</si>
  <si>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</si>
  <si>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</si>
  <si>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</si>
  <si>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</si>
  <si>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</si>
  <si>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</si>
  <si>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</si>
  <si>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</si>
  <si>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</si>
  <si>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</si>
  <si>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</si>
  <si>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</si>
  <si>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</si>
  <si>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</si>
  <si>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</si>
  <si>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</si>
  <si>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</si>
  <si>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</si>
  <si>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</si>
  <si>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</si>
  <si>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</si>
  <si>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</si>
  <si>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</si>
  <si>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</si>
  <si>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</si>
  <si>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</si>
  <si>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</si>
  <si>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</si>
  <si>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</si>
  <si>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</si>
  <si>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</si>
  <si>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</si>
  <si>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</si>
  <si>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</si>
  <si>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</si>
  <si>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</si>
  <si>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</si>
  <si>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</si>
  <si>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</si>
  <si>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</si>
  <si>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</si>
  <si>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</si>
  <si>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</si>
  <si>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</si>
  <si>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</si>
  <si>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</si>
  <si>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</si>
  <si>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</si>
  <si>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</si>
  <si>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</si>
  <si>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</si>
  <si>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</si>
  <si>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</si>
  <si>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</si>
  <si>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</si>
  <si>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</si>
  <si>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</si>
  <si>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</si>
  <si>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</si>
  <si>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</si>
  <si>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</si>
  <si>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</si>
  <si>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</si>
  <si>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</si>
  <si>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</si>
  <si>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</si>
  <si>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</si>
  <si>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</si>
  <si>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</si>
  <si>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</si>
  <si>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</si>
  <si>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</si>
  <si>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</si>
  <si>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</si>
  <si>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</si>
  <si>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</si>
  <si>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</si>
  <si>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</si>
  <si>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</si>
  <si>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</si>
  <si>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</si>
  <si>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</si>
  <si>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</si>
  <si>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</si>
  <si>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</si>
  <si>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</si>
  <si>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</si>
  <si>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</si>
  <si>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</si>
  <si>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</si>
  <si>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</si>
  <si>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</si>
  <si>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</si>
  <si>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</si>
  <si>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</si>
  <si>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</si>
  <si>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</si>
  <si>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</si>
  <si>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</si>
  <si>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</si>
  <si>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</si>
  <si>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</si>
  <si>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</si>
  <si>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</si>
  <si>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</si>
  <si>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</si>
  <si>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</si>
  <si>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</si>
  <si>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</si>
  <si>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</si>
  <si>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</si>
  <si>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</si>
  <si>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</si>
  <si>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</si>
  <si>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</si>
  <si>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</si>
  <si>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</si>
  <si>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</si>
  <si>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</si>
  <si>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</si>
  <si>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</si>
  <si>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</si>
  <si>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</si>
  <si>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</si>
  <si>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</si>
  <si>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</si>
  <si>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</si>
  <si>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</si>
  <si>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</si>
  <si>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</si>
  <si>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</si>
  <si>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</si>
  <si>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</si>
  <si>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</si>
  <si>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</si>
  <si>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</si>
  <si>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</si>
  <si>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</si>
  <si>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</si>
  <si>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</si>
  <si>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</si>
  <si>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</si>
  <si>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</si>
  <si>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</si>
  <si>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</si>
  <si>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</si>
  <si>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</si>
  <si>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</si>
  <si>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</si>
  <si>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</si>
  <si>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</si>
  <si>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</si>
  <si>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</si>
  <si>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</si>
  <si>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</si>
  <si>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</si>
  <si>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</si>
  <si>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</si>
  <si>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</si>
  <si>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</si>
  <si>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</si>
  <si>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</si>
  <si>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</si>
  <si>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</si>
  <si>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</si>
  <si>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</si>
  <si>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</si>
  <si>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</si>
  <si>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</si>
  <si>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</si>
  <si>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</si>
  <si>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</si>
  <si>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</si>
  <si>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</si>
  <si>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</si>
  <si>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</si>
  <si>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</si>
  <si>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</si>
  <si>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</si>
  <si>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</si>
  <si>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</si>
  <si>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</si>
  <si>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</si>
  <si>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</si>
  <si>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</si>
  <si>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</si>
  <si>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</si>
  <si>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</si>
  <si>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</si>
  <si>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</si>
  <si>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</si>
  <si>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</si>
  <si>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</si>
  <si>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</si>
  <si>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</si>
  <si>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</si>
  <si>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</si>
  <si>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</si>
  <si>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</si>
  <si>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</si>
  <si>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</si>
  <si>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</si>
  <si>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</si>
  <si>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</si>
  <si>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</si>
  <si>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</si>
  <si>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</si>
  <si>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</si>
  <si>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</si>
  <si>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</si>
  <si>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</si>
  <si>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</si>
  <si>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</si>
  <si>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</si>
  <si>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</si>
  <si>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</si>
  <si>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</si>
  <si>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</si>
  <si>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</si>
  <si>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</si>
  <si>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</si>
  <si>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</si>
  <si>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</si>
  <si>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</si>
  <si>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</si>
  <si>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</si>
  <si>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</si>
  <si>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</si>
  <si>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</si>
  <si>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</si>
  <si>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</si>
  <si>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</si>
  <si>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</si>
  <si>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</si>
  <si>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</si>
  <si>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</si>
  <si>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</si>
  <si>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</si>
  <si>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</si>
  <si>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</si>
  <si>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</si>
  <si>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</si>
  <si>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</si>
  <si>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</si>
  <si>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</si>
  <si>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</si>
  <si>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</si>
  <si>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</si>
  <si>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</si>
  <si>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</si>
  <si>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</si>
  <si>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</si>
  <si>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</si>
  <si>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</si>
  <si>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</si>
  <si>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</si>
  <si>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</si>
  <si>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</si>
  <si>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</si>
  <si>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</si>
  <si>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</si>
  <si>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</si>
  <si>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</si>
  <si>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</si>
  <si>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</si>
  <si>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</si>
  <si>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</si>
  <si>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</si>
  <si>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</si>
  <si>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</si>
  <si>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</si>
  <si>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</si>
  <si>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</si>
  <si>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</si>
  <si>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</si>
  <si>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</si>
  <si>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</si>
  <si>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</si>
  <si>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</si>
  <si>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</si>
  <si>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</si>
  <si>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</si>
  <si>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</si>
  <si>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</si>
  <si>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</si>
  <si>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</si>
  <si>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</si>
  <si>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</si>
  <si>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</si>
  <si>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</si>
  <si>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</si>
  <si>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</si>
  <si>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</si>
  <si>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</si>
  <si>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</si>
  <si>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</si>
  <si>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</si>
  <si>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</si>
  <si>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</si>
  <si>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</si>
  <si>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</si>
  <si>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</si>
  <si>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</si>
  <si>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</si>
  <si>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</si>
  <si>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</si>
  <si>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</si>
  <si>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</si>
  <si>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</si>
  <si>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</si>
  <si>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</si>
  <si>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</si>
  <si>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</si>
  <si>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</si>
  <si>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</si>
  <si>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</si>
  <si>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</si>
  <si>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</si>
  <si>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</si>
  <si>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</si>
  <si>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</si>
  <si>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</si>
  <si>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</si>
  <si>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</si>
  <si>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</si>
  <si>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</si>
  <si>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</si>
  <si>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</si>
  <si>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</si>
  <si>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</si>
  <si>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</si>
  <si>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</si>
  <si>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</si>
  <si>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</si>
  <si>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</si>
  <si>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</si>
  <si>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</si>
  <si>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</si>
  <si>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</si>
  <si>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</si>
  <si>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</si>
  <si>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</si>
  <si>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</si>
  <si>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</si>
  <si>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</si>
  <si>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</si>
  <si>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</si>
  <si>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</si>
  <si>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</si>
  <si>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</si>
  <si>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</si>
  <si>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</si>
  <si>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</si>
  <si>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</si>
  <si>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</si>
  <si>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</si>
  <si>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</si>
  <si>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</si>
  <si>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</si>
  <si>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</si>
  <si>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</si>
  <si>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</si>
  <si>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</si>
  <si>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</si>
  <si>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</si>
  <si>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</si>
  <si>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</si>
  <si>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</si>
  <si>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</si>
  <si>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</si>
  <si>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</si>
  <si>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</si>
  <si>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</si>
  <si>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</si>
  <si>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</si>
  <si>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</si>
  <si>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</si>
  <si>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</si>
  <si>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</si>
  <si>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</si>
  <si>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</si>
  <si>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</si>
  <si>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</si>
  <si>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</si>
  <si>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</si>
  <si>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</si>
  <si>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</si>
  <si>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</si>
  <si>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</si>
  <si>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</si>
  <si>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</si>
  <si>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</si>
  <si>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</si>
  <si>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</si>
  <si>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</si>
  <si>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</si>
  <si>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</si>
  <si>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</si>
  <si>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</si>
  <si>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</si>
  <si>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</si>
  <si>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</si>
  <si>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</si>
  <si>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</si>
  <si>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</si>
  <si>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</si>
  <si>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</si>
  <si>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</si>
  <si>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</si>
  <si>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</si>
  <si>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</si>
  <si>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</si>
  <si>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</si>
  <si>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</si>
  <si>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</si>
  <si>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</si>
  <si>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</si>
  <si>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</si>
  <si>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</si>
  <si>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</si>
  <si>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</si>
  <si>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</si>
  <si>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</si>
  <si>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</si>
  <si>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</si>
  <si>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</si>
  <si>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</si>
  <si>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</si>
  <si>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</si>
  <si>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</si>
  <si>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</si>
  <si>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</si>
  <si>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</si>
  <si>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</si>
  <si>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</si>
  <si>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</si>
  <si>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</si>
  <si>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</si>
  <si>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</si>
  <si>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</si>
  <si>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</si>
  <si>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</si>
  <si>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</si>
  <si>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</si>
  <si>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</si>
  <si>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</si>
  <si>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</si>
  <si>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</si>
  <si>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</si>
  <si>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</si>
  <si>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</si>
  <si>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</si>
  <si>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</si>
  <si>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</si>
  <si>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</si>
  <si>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</si>
  <si>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</si>
  <si>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</si>
  <si>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</si>
  <si>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</si>
  <si>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</si>
  <si>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</si>
  <si>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</si>
  <si>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</si>
  <si>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</si>
  <si>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</si>
  <si>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</si>
  <si>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</si>
  <si>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</si>
  <si>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</si>
  <si>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</si>
  <si>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</si>
  <si>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</si>
  <si>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</si>
  <si>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</si>
  <si>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</si>
  <si>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</si>
  <si>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</si>
  <si>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</si>
  <si>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</si>
  <si>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</si>
  <si>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</si>
  <si>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</si>
  <si>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</si>
  <si>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</si>
  <si>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</si>
  <si>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</si>
  <si>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</si>
  <si>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</si>
  <si>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</si>
  <si>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</si>
  <si>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</si>
  <si>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</si>
  <si>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</si>
  <si>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</si>
  <si>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</si>
  <si>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</si>
  <si>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</si>
  <si>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</si>
  <si>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</si>
  <si>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</si>
  <si>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</si>
  <si>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</si>
  <si>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</si>
  <si>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</si>
  <si>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</si>
  <si>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</si>
  <si>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</si>
  <si>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</si>
  <si>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</si>
  <si>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</si>
  <si>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</si>
  <si>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</si>
  <si>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</si>
  <si>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</si>
  <si>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</si>
  <si>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</si>
  <si>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</si>
  <si>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</si>
  <si>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</si>
  <si>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</si>
  <si>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</si>
  <si>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</si>
  <si>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</si>
  <si>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</si>
  <si>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</si>
  <si>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</si>
  <si>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</si>
  <si>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</si>
  <si>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</si>
  <si>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</si>
  <si>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</si>
  <si>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</si>
  <si>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</si>
  <si>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</si>
  <si>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</si>
  <si>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</si>
  <si>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</si>
  <si>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</si>
  <si>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</si>
  <si>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</si>
  <si>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</si>
  <si>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</si>
  <si>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</si>
  <si>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</si>
  <si>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</si>
  <si>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</si>
  <si>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</si>
  <si>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</si>
  <si>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</si>
  <si>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</si>
  <si>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</si>
  <si>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</si>
  <si>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</si>
  <si>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</si>
  <si>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</si>
  <si>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</si>
  <si>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</si>
  <si>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</si>
  <si>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</si>
  <si>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</si>
  <si>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</si>
  <si>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</si>
  <si>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</si>
  <si>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</si>
  <si>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</si>
  <si>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</si>
  <si>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</si>
  <si>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</si>
  <si>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</si>
  <si>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</si>
  <si>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</si>
  <si>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</si>
  <si>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</si>
  <si>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</si>
  <si>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</si>
  <si>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</si>
  <si>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</si>
  <si>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</si>
  <si>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</si>
  <si>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</si>
  <si>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</si>
  <si>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</si>
  <si>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</si>
  <si>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</si>
  <si>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</si>
  <si>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</si>
  <si>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</si>
  <si>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</si>
  <si>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</si>
  <si>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</si>
  <si>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</si>
  <si>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</si>
  <si>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</si>
  <si>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</si>
  <si>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</si>
  <si>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</si>
  <si>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</si>
  <si>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</si>
  <si>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</si>
  <si>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</si>
  <si>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</si>
  <si>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</si>
  <si>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</si>
  <si>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</si>
  <si>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</si>
  <si>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</si>
  <si>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</si>
  <si>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</si>
  <si>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</si>
  <si>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</si>
  <si>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</si>
  <si>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</si>
  <si>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</si>
  <si>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</si>
  <si>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</si>
  <si>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</si>
  <si>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</si>
  <si>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</si>
  <si>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</si>
  <si>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</si>
  <si>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</si>
  <si>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</si>
  <si>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</si>
  <si>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</si>
  <si>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</si>
  <si>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</si>
  <si>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</si>
  <si>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</si>
  <si>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</si>
  <si>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</si>
  <si>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</si>
  <si>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</si>
  <si>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</si>
  <si>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</si>
  <si>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</si>
  <si>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</si>
  <si>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</si>
  <si>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</si>
  <si>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</si>
  <si>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</si>
  <si>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</si>
  <si>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</si>
  <si>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</si>
  <si>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</si>
  <si>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</si>
  <si>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</si>
  <si>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</si>
  <si>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</si>
  <si>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</si>
  <si>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</si>
  <si>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</si>
  <si>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</si>
  <si>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</si>
  <si>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</si>
  <si>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</si>
  <si>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</si>
  <si>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</si>
  <si>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</si>
  <si>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</si>
  <si>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</si>
  <si>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</si>
  <si>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</si>
  <si>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</si>
  <si>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</si>
  <si>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</si>
  <si>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</si>
  <si>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</si>
  <si>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</si>
  <si>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</si>
  <si>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</si>
  <si>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</si>
  <si>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</si>
  <si>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</si>
  <si>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</si>
  <si>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</si>
  <si>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</si>
  <si>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</si>
  <si>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</si>
  <si>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</si>
  <si>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</si>
  <si>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</si>
  <si>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</si>
  <si>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</si>
  <si>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</si>
  <si>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</si>
  <si>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</si>
  <si>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</si>
  <si>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</si>
  <si>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</si>
  <si>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</si>
  <si>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</si>
  <si>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</si>
  <si>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</si>
  <si>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</si>
  <si>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</si>
  <si>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</si>
  <si>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</si>
  <si>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</si>
  <si>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</si>
  <si>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</si>
  <si>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</si>
  <si>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</si>
  <si>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</si>
  <si>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</si>
  <si>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</si>
  <si>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</si>
  <si>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</si>
  <si>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</si>
  <si>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</si>
  <si>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</si>
  <si>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</si>
  <si>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</si>
  <si>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</si>
  <si>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</si>
  <si>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</si>
  <si>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</si>
  <si>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</si>
  <si>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</si>
  <si>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</si>
  <si>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</si>
  <si>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</si>
  <si>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</si>
  <si>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</si>
  <si>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</si>
  <si>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</si>
  <si>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</si>
  <si>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</si>
  <si>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</si>
  <si>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</si>
  <si>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</si>
  <si>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</si>
  <si>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</si>
  <si>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</si>
  <si>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</si>
  <si>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</si>
  <si>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</si>
  <si>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</si>
  <si>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</si>
  <si>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</si>
  <si>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</si>
  <si>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</si>
  <si>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</si>
  <si>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</si>
  <si>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</si>
  <si>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</si>
  <si>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</si>
  <si>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</si>
  <si>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</si>
  <si>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</si>
  <si>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</si>
  <si>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</si>
  <si>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</si>
  <si>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</si>
  <si>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</si>
  <si>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</si>
  <si>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</si>
  <si>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</si>
  <si>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</si>
  <si>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</si>
  <si>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</si>
  <si>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</si>
  <si>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</si>
  <si>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</si>
  <si>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</si>
  <si>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</si>
  <si>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</si>
  <si>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</si>
  <si>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</si>
  <si>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</si>
  <si>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</si>
  <si>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</si>
  <si>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</si>
  <si>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</si>
  <si>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</si>
  <si>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</si>
  <si>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</si>
  <si>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</si>
  <si>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</si>
  <si>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</si>
  <si>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</si>
  <si>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</si>
  <si>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</si>
  <si>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</si>
  <si>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</si>
  <si>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</si>
  <si>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</si>
  <si>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</si>
  <si>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</si>
  <si>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</si>
  <si>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</si>
  <si>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</si>
  <si>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</si>
  <si>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</si>
  <si>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</si>
  <si>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</si>
  <si>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</si>
  <si>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</si>
  <si>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</si>
  <si>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</si>
  <si>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</si>
  <si>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</si>
  <si>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</si>
  <si>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</si>
  <si>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</si>
  <si>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</si>
  <si>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</si>
  <si>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</si>
  <si>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</si>
  <si>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</si>
  <si>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</si>
  <si>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</si>
  <si>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</si>
  <si>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</si>
  <si>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</si>
  <si>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</si>
  <si>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</si>
  <si>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</si>
  <si>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</si>
  <si>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</si>
  <si>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</si>
  <si>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</si>
  <si>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</si>
  <si>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</si>
  <si>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</si>
  <si>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</si>
  <si>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</si>
  <si>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</si>
  <si>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</si>
  <si>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</si>
  <si>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</si>
  <si>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</si>
  <si>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</si>
  <si>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</si>
  <si>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</si>
  <si>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</si>
  <si>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</si>
  <si>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</si>
  <si>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</si>
  <si>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</si>
  <si>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</si>
  <si>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</si>
  <si>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</si>
  <si>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</si>
  <si>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</si>
  <si>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</si>
  <si>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</si>
  <si>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</si>
  <si>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</si>
  <si>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</si>
  <si>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</si>
  <si>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</si>
  <si>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</si>
  <si>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</si>
  <si>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</si>
  <si>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</si>
  <si>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</si>
  <si>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</si>
  <si>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</si>
  <si>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</si>
  <si>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</si>
  <si>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</si>
  <si>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</si>
  <si>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</si>
  <si>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</si>
  <si>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</si>
  <si>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</si>
  <si>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</si>
  <si>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</si>
  <si>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</si>
  <si>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</si>
  <si>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</si>
  <si>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</si>
  <si>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</si>
  <si>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</si>
  <si>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</si>
  <si>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</si>
  <si>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</si>
  <si>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</si>
  <si>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</si>
  <si>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</si>
  <si>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</si>
  <si>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</si>
  <si>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</si>
  <si>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</si>
  <si>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</si>
  <si>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</si>
  <si>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</si>
  <si>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</si>
  <si>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</si>
  <si>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</si>
  <si>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</si>
  <si>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</si>
  <si>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</si>
  <si>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</si>
  <si>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</si>
  <si>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</si>
  <si>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</si>
  <si>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</si>
  <si>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</si>
  <si>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</si>
  <si>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</si>
  <si>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</si>
  <si>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</si>
  <si>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</si>
  <si>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</si>
  <si>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</si>
  <si>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</si>
  <si>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</si>
  <si>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</si>
  <si>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</si>
  <si>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</si>
  <si>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</si>
  <si>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</si>
  <si>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</si>
  <si>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</si>
  <si>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</si>
  <si>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</si>
  <si>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</si>
  <si>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</si>
  <si>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</si>
  <si>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</si>
  <si>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</si>
  <si>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</si>
  <si>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</si>
  <si>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</si>
  <si>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</si>
  <si>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</si>
  <si>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</si>
  <si>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</si>
  <si>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</si>
  <si>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</si>
  <si>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</si>
  <si>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</si>
  <si>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</si>
  <si>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</si>
  <si>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</si>
  <si>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</si>
  <si>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</si>
  <si>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</si>
  <si>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</si>
  <si>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</si>
  <si>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</si>
  <si>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</si>
  <si>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</si>
  <si>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</si>
  <si>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</si>
  <si>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</si>
  <si>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</si>
  <si>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</si>
  <si>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</si>
  <si>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</si>
  <si>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</si>
  <si>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</si>
  <si>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</si>
  <si>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</si>
  <si>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</si>
  <si>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</si>
  <si>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</si>
  <si>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</si>
  <si>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</si>
  <si>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</si>
  <si>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</si>
  <si>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</si>
  <si>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</si>
  <si>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</si>
  <si>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</si>
  <si>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</si>
  <si>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</si>
  <si>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</si>
  <si>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</si>
  <si>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</si>
  <si>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</si>
  <si>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</si>
  <si>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</si>
  <si>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</si>
  <si>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</si>
  <si>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</si>
  <si>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</si>
  <si>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</si>
  <si>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</si>
  <si>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</si>
  <si>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</si>
  <si>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</si>
  <si>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</si>
  <si>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</si>
  <si>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</si>
  <si>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</si>
  <si>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</si>
  <si>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</si>
  <si>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</si>
  <si>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</si>
  <si>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</si>
  <si>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</si>
  <si>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</si>
  <si>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</si>
  <si>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</si>
  <si>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</si>
  <si>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</si>
  <si>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</si>
  <si>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</si>
  <si>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</si>
  <si>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</si>
  <si>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</si>
  <si>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</si>
  <si>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</si>
  <si>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</si>
  <si>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</si>
  <si>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</si>
  <si>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</si>
  <si>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</si>
  <si>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</si>
  <si>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</si>
  <si>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</si>
  <si>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</si>
  <si>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</si>
  <si>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</si>
  <si>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</si>
  <si>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</si>
  <si>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</si>
  <si>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</si>
  <si>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</si>
  <si>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</si>
  <si>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</si>
  <si>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</si>
  <si>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</si>
  <si>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</si>
  <si>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</si>
  <si>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</si>
  <si>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</si>
  <si>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</si>
  <si>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</si>
  <si>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</si>
  <si>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</si>
  <si>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</si>
  <si>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</si>
  <si>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</si>
  <si>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</si>
  <si>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</si>
  <si>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</si>
  <si>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</si>
  <si>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</si>
  <si>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</si>
  <si>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</si>
  <si>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</si>
  <si>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</si>
  <si>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</si>
  <si>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</si>
  <si>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</si>
  <si>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</si>
  <si>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</si>
  <si>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</si>
  <si>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</si>
  <si>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</si>
  <si>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</si>
  <si>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</si>
  <si>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</si>
  <si>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</si>
  <si>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</si>
  <si>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</si>
  <si>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</si>
  <si>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</si>
  <si>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</si>
  <si>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</si>
  <si>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</si>
  <si>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</si>
  <si>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</si>
  <si>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</si>
  <si>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</si>
  <si>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</si>
  <si>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</si>
  <si>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</si>
  <si>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</si>
  <si>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</si>
  <si>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</si>
  <si>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</si>
  <si>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</si>
  <si>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</si>
  <si>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</si>
  <si>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</si>
  <si>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</si>
  <si>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</si>
  <si>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</si>
  <si>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</si>
  <si>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</si>
  <si>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</si>
  <si>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</si>
  <si>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</si>
  <si>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</si>
  <si>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</si>
  <si>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</si>
  <si>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</si>
  <si>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</si>
  <si>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</si>
  <si>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</si>
  <si>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</si>
  <si>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</si>
  <si>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</si>
  <si>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</si>
  <si>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</si>
  <si>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</si>
  <si>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</si>
  <si>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</si>
  <si>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</si>
  <si>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</si>
  <si>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</si>
  <si>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</si>
  <si>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</si>
  <si>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</si>
  <si>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</si>
  <si>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</si>
  <si>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</si>
  <si>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</si>
  <si>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</si>
  <si>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</si>
  <si>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</si>
  <si>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</si>
  <si>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</si>
  <si>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</si>
  <si>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</si>
  <si>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</si>
  <si>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</si>
  <si>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</si>
  <si>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</si>
  <si>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</si>
  <si>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</si>
  <si>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</si>
  <si>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</si>
  <si>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</si>
  <si>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</si>
  <si>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</si>
  <si>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</si>
  <si>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</si>
  <si>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</si>
  <si>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</si>
  <si>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</si>
  <si>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</si>
  <si>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</si>
  <si>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</si>
  <si>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</si>
  <si>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</si>
  <si>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</si>
  <si>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</si>
  <si>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</si>
  <si>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</si>
  <si>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</si>
  <si>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</si>
  <si>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</si>
  <si>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</si>
  <si>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</si>
  <si>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</si>
  <si>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</si>
  <si>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</si>
  <si>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</si>
  <si>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</si>
  <si>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</si>
  <si>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</si>
  <si>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</si>
  <si>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</si>
  <si>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</si>
  <si>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</si>
  <si>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</si>
  <si>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</si>
  <si>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</si>
  <si>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</si>
  <si>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</si>
  <si>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</si>
  <si>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</si>
  <si>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</si>
  <si>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</si>
  <si>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</si>
  <si>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</si>
  <si>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</si>
  <si>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</si>
  <si>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</si>
  <si>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</si>
  <si>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</si>
  <si>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</si>
  <si>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</si>
  <si>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</si>
  <si>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</si>
  <si>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</si>
  <si>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</si>
  <si>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</si>
  <si>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</si>
  <si>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</si>
  <si>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</si>
  <si>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</si>
  <si>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</si>
  <si>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</si>
  <si>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</si>
  <si>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</si>
  <si>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</si>
  <si>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</si>
  <si>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</si>
  <si>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</si>
  <si>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</si>
  <si>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</si>
  <si>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</si>
  <si>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</si>
  <si>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</si>
  <si>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</si>
  <si>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</si>
  <si>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</si>
  <si>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</si>
  <si>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</si>
  <si>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</si>
  <si>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</si>
  <si>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</si>
  <si>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</si>
  <si>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</si>
  <si>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</si>
  <si>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</si>
  <si>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</si>
  <si>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</si>
  <si>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</si>
  <si>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</si>
  <si>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</si>
  <si>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</si>
  <si>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</si>
  <si>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</si>
  <si>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</si>
  <si>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</si>
  <si>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</si>
  <si>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</si>
  <si>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</si>
  <si>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</si>
  <si>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</si>
  <si>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</si>
  <si>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</si>
  <si>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</si>
  <si>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</si>
  <si>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</si>
  <si>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</si>
  <si>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</si>
  <si>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</si>
  <si>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</si>
  <si>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</si>
  <si>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</si>
  <si>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</si>
  <si>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</si>
  <si>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</si>
  <si>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</si>
  <si>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</si>
  <si>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</si>
  <si>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</si>
  <si>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</si>
  <si>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</si>
  <si>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</si>
  <si>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</si>
  <si>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</si>
  <si>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</si>
  <si>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</si>
  <si>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</si>
  <si>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</si>
  <si>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</si>
  <si>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</si>
  <si>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</si>
  <si>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</si>
  <si>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</si>
  <si>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</si>
  <si>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</si>
  <si>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</si>
  <si>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</si>
  <si>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</si>
  <si>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</si>
  <si>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</si>
  <si>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</si>
  <si>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</si>
  <si>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</si>
  <si>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</si>
  <si>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</si>
  <si>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</si>
  <si>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</si>
  <si>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</si>
  <si>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</si>
  <si>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</si>
  <si>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</si>
  <si>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</si>
  <si>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</si>
  <si>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</si>
  <si>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</si>
  <si>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</si>
  <si>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</si>
  <si>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</si>
  <si>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</si>
  <si>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</si>
  <si>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</si>
  <si>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</si>
  <si>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</si>
  <si>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</si>
  <si>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</si>
  <si>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</si>
  <si>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</si>
  <si>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</si>
  <si>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</si>
  <si>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</si>
  <si>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</si>
  <si>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</si>
  <si>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</si>
  <si>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</si>
  <si>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</si>
  <si>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</si>
  <si>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</si>
  <si>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</si>
  <si>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</si>
  <si>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</si>
  <si>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</si>
  <si>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</si>
  <si>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</si>
  <si>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</si>
  <si>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</si>
  <si>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</si>
  <si>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</si>
  <si>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</si>
  <si>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</si>
  <si>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</si>
  <si>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</si>
  <si>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</si>
  <si>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</si>
  <si>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</si>
  <si>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</si>
  <si>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</si>
  <si>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</si>
  <si>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</si>
  <si>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</si>
  <si>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</si>
  <si>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</si>
  <si>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</si>
  <si>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</si>
  <si>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</si>
  <si>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</si>
  <si>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</si>
  <si>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</si>
  <si>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</si>
  <si>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</si>
  <si>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</si>
  <si>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</si>
  <si>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</si>
  <si>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</si>
  <si>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</si>
  <si>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</si>
  <si>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</si>
  <si>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</si>
  <si>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</si>
  <si>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</si>
  <si>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</si>
  <si>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</si>
  <si>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</si>
  <si>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</si>
  <si>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</si>
  <si>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</si>
  <si>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</si>
  <si>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</si>
  <si>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</si>
  <si>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</si>
  <si>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</si>
  <si>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</si>
  <si>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</si>
  <si>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</si>
  <si>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</si>
  <si>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</si>
  <si>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</si>
  <si>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</si>
  <si>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</si>
  <si>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</si>
  <si>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</si>
  <si>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</si>
  <si>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</si>
  <si>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</si>
  <si>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</si>
  <si>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</si>
  <si>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</si>
  <si>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</si>
  <si>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</si>
  <si>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</si>
  <si>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</si>
  <si>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</si>
  <si>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</si>
  <si>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</si>
  <si>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</si>
  <si>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</si>
  <si>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</si>
  <si>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</si>
  <si>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</si>
  <si>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</si>
  <si>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</si>
  <si>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</si>
  <si>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</si>
  <si>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</si>
  <si>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</si>
  <si>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</si>
  <si>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</si>
  <si>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</si>
  <si>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</si>
  <si>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</si>
  <si>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</si>
  <si>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</si>
  <si>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</si>
  <si>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</si>
  <si>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</si>
  <si>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</si>
  <si>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</si>
  <si>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</si>
  <si>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</si>
  <si>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</si>
  <si>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</si>
  <si>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</si>
  <si>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</si>
  <si>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</si>
  <si>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</si>
  <si>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</si>
  <si>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</si>
  <si>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</si>
  <si>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</si>
  <si>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</si>
  <si>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</si>
  <si>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</si>
  <si>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</si>
  <si>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</si>
  <si>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</si>
  <si>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</si>
  <si>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</si>
  <si>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</si>
  <si>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</si>
  <si>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</si>
  <si>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</si>
  <si>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</si>
  <si>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</si>
  <si>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</si>
  <si>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</si>
  <si>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</si>
  <si>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</si>
  <si>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</si>
  <si>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</si>
  <si>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</si>
  <si>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</si>
  <si>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</si>
  <si>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</si>
  <si>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</si>
  <si>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</si>
  <si>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</si>
  <si>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</si>
  <si>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</si>
  <si>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</si>
  <si>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</si>
  <si>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</si>
  <si>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</si>
  <si>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</si>
  <si>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</si>
  <si>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</si>
  <si>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</si>
  <si>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</si>
  <si>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</si>
  <si>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</si>
  <si>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</si>
  <si>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</si>
  <si>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</si>
  <si>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</si>
  <si>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</si>
  <si>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</si>
  <si>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</si>
  <si>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</si>
  <si>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</si>
  <si>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</si>
  <si>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</si>
  <si>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</si>
  <si>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</si>
  <si>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</si>
  <si>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</si>
  <si>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</si>
  <si>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</si>
  <si>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</si>
  <si>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</si>
  <si>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</si>
  <si>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</si>
  <si>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</si>
  <si>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</si>
  <si>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</si>
  <si>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</si>
  <si>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</si>
  <si>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</si>
  <si>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</si>
  <si>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</si>
  <si>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</si>
  <si>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</si>
  <si>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</si>
  <si>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</si>
  <si>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</si>
  <si>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</si>
  <si>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</si>
  <si>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</si>
  <si>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</si>
  <si>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</si>
  <si>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</si>
  <si>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</si>
  <si>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</si>
  <si>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</si>
  <si>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</si>
  <si>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</si>
  <si>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</si>
  <si>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</si>
  <si>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</si>
  <si>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</si>
  <si>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</si>
  <si>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</si>
  <si>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</si>
  <si>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</si>
  <si>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</si>
  <si>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</si>
  <si>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</si>
  <si>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</si>
  <si>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</si>
  <si>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</si>
  <si>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</si>
  <si>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</si>
  <si>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</si>
  <si>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</si>
  <si>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</si>
  <si>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</si>
  <si>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</si>
  <si>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</si>
  <si>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</si>
  <si>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</si>
  <si>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</si>
  <si>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</si>
  <si>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</si>
  <si>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</si>
  <si>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</si>
  <si>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</si>
  <si>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</si>
  <si>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</si>
  <si>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</si>
  <si>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</si>
  <si>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</si>
  <si>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</si>
  <si>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</si>
  <si>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</si>
  <si>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</si>
  <si>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</si>
  <si>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</si>
  <si>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</si>
  <si>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</si>
  <si>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</si>
  <si>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</si>
  <si>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</si>
  <si>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</si>
  <si>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</si>
  <si>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</si>
  <si>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</si>
  <si>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</si>
  <si>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</si>
  <si>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</si>
  <si>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</si>
  <si>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</si>
  <si>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</si>
  <si>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</si>
  <si>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</si>
  <si>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</si>
  <si>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</si>
  <si>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</si>
  <si>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</si>
  <si>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</si>
  <si>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</si>
  <si>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</si>
  <si>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</si>
  <si>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</si>
  <si>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</si>
  <si>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</si>
  <si>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</si>
  <si>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</si>
  <si>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</si>
  <si>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</si>
  <si>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</si>
  <si>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</si>
  <si>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</si>
  <si>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</si>
  <si>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</si>
  <si>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</si>
  <si>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</si>
  <si>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</si>
  <si>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</si>
  <si>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</si>
  <si>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</si>
  <si>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</si>
  <si>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</si>
  <si>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</si>
  <si>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</si>
  <si>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</si>
  <si>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</si>
  <si>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</si>
  <si>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</si>
  <si>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</si>
  <si>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</si>
  <si>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</si>
  <si>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</si>
  <si>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</si>
  <si>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</si>
  <si>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</si>
  <si>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</si>
  <si>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</si>
  <si>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</si>
  <si>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</si>
  <si>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</si>
  <si>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</si>
  <si>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</si>
  <si>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</si>
  <si>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</si>
  <si>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</si>
  <si>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</si>
  <si>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</si>
  <si>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</si>
  <si>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</si>
  <si>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</si>
  <si>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</si>
  <si>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</si>
  <si>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</si>
  <si>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</si>
  <si>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</si>
  <si>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</si>
  <si>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</si>
  <si>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</si>
  <si>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</si>
  <si>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</si>
  <si>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</si>
  <si>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</si>
  <si>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</si>
  <si>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</si>
  <si>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</si>
  <si>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</si>
  <si>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</si>
  <si>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</si>
  <si>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</si>
  <si>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</si>
  <si>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</si>
  <si>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</si>
  <si>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</si>
  <si>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</si>
  <si>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</si>
  <si>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</si>
  <si>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</si>
  <si>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</si>
  <si>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</si>
  <si>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</si>
  <si>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</si>
  <si>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</si>
  <si>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</si>
  <si>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</si>
  <si>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</si>
  <si>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</si>
  <si>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</si>
  <si>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</si>
  <si>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</si>
  <si>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</si>
  <si>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</si>
  <si>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</si>
  <si>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</si>
  <si>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</si>
  <si>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</si>
  <si>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</si>
  <si>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</si>
  <si>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</si>
  <si>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</si>
  <si>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</si>
  <si>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</si>
  <si>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</si>
  <si>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</si>
  <si>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</si>
  <si>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</si>
  <si>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</si>
  <si>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</si>
  <si>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</si>
  <si>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</si>
  <si>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</si>
  <si>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</si>
  <si>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</si>
  <si>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</si>
  <si>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</si>
  <si>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</si>
  <si>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</si>
  <si>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</si>
  <si>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</si>
  <si>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</si>
  <si>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</si>
  <si>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</si>
  <si>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</si>
  <si>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</si>
  <si>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</si>
  <si>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</si>
  <si>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</si>
  <si>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</si>
  <si>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</si>
  <si>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</si>
  <si>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</si>
  <si>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</si>
  <si>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</si>
  <si>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</si>
  <si>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</si>
  <si>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</si>
  <si>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</si>
  <si>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</si>
  <si>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</si>
  <si>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</si>
  <si>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</si>
  <si>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</si>
  <si>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</si>
  <si>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</si>
  <si>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</si>
  <si>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</si>
  <si>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</si>
  <si>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</si>
  <si>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</si>
  <si>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</si>
  <si>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</si>
  <si>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</si>
  <si>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</si>
  <si>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</si>
  <si>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</si>
  <si>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</si>
  <si>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</si>
  <si>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</si>
  <si>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</si>
  <si>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</si>
  <si>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</si>
  <si>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</si>
  <si>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</si>
  <si>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</si>
  <si>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</si>
  <si>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</si>
  <si>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</si>
  <si>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</si>
  <si>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</si>
  <si>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</si>
  <si>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</si>
  <si>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</si>
  <si>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</si>
  <si>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</si>
  <si>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</si>
  <si>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</si>
  <si>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</si>
  <si>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</si>
  <si>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</si>
  <si>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</si>
  <si>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</si>
  <si>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</si>
  <si>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</si>
  <si>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</si>
  <si>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</si>
  <si>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</si>
  <si>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</si>
  <si>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</si>
  <si>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</si>
  <si>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</si>
  <si>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</si>
  <si>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</si>
  <si>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</si>
  <si>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</si>
  <si>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</si>
  <si>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</si>
  <si>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</si>
  <si>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</si>
  <si>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</si>
  <si>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</si>
  <si>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</si>
  <si>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</si>
  <si>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</si>
  <si>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</si>
  <si>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</si>
  <si>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</si>
  <si>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</si>
  <si>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</si>
  <si>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</si>
  <si>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</si>
  <si>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</si>
  <si>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</si>
  <si>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</si>
  <si>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</si>
  <si>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</si>
  <si>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</si>
  <si>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</si>
  <si>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</si>
  <si>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</si>
  <si>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</si>
  <si>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</si>
  <si>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</si>
  <si>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</si>
  <si>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</si>
  <si>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</si>
  <si>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</si>
  <si>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</si>
  <si>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</si>
  <si>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</si>
  <si>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</si>
  <si>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</si>
  <si>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</si>
  <si>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</si>
  <si>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</si>
  <si>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</si>
  <si>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</si>
  <si>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</si>
  <si>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</si>
  <si>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</si>
  <si>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</si>
  <si>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</si>
  <si>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</si>
  <si>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</si>
  <si>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</si>
  <si>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</si>
  <si>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</si>
  <si>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</si>
  <si>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</si>
  <si>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</si>
  <si>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</si>
  <si>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</si>
  <si>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</si>
  <si>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</si>
  <si>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</si>
  <si>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</si>
  <si>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</si>
  <si>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</si>
  <si>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</si>
  <si>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</si>
  <si>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</si>
  <si>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</si>
  <si>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</si>
  <si>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</si>
  <si>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</si>
  <si>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</si>
  <si>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</si>
  <si>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</si>
  <si>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</si>
  <si>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</si>
  <si>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</si>
  <si>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</si>
  <si>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</si>
  <si>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</si>
  <si>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</si>
  <si>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</si>
  <si>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</si>
  <si>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</si>
  <si>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</si>
  <si>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</si>
  <si>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</si>
  <si>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</si>
  <si>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</si>
  <si>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</si>
  <si>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</si>
  <si>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</si>
  <si>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</si>
  <si>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</si>
  <si>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</si>
  <si>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</si>
  <si>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</si>
  <si>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</si>
  <si>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</si>
  <si>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</si>
  <si>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</si>
  <si>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</si>
  <si>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</si>
  <si>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</si>
  <si>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</si>
  <si>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</si>
  <si>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</si>
  <si>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</si>
  <si>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</si>
  <si>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</si>
  <si>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</si>
  <si>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</si>
  <si>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</si>
  <si>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</si>
  <si>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</si>
  <si>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</si>
  <si>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</si>
  <si>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</si>
  <si>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</si>
  <si>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</si>
  <si>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</si>
  <si>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</si>
  <si>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</si>
  <si>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</si>
  <si>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</si>
  <si>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</si>
  <si>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</si>
  <si>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</si>
  <si>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</si>
  <si>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</si>
  <si>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</si>
  <si>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</si>
  <si>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</si>
  <si>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</si>
  <si>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</si>
  <si>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</si>
  <si>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</si>
  <si>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</si>
  <si>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</si>
  <si>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</si>
  <si>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</si>
  <si>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</si>
  <si>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</si>
  <si>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</si>
  <si>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</si>
  <si>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</si>
  <si>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</si>
  <si>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</si>
  <si>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</si>
  <si>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</si>
  <si>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</si>
  <si>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</si>
  <si>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</si>
  <si>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</si>
  <si>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</si>
  <si>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</si>
  <si>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</si>
  <si>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</si>
  <si>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</si>
  <si>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</si>
  <si>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</si>
  <si>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</si>
  <si>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</si>
  <si>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</si>
  <si>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</si>
  <si>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</si>
  <si>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</si>
  <si>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</si>
  <si>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</si>
  <si>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</si>
  <si>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</si>
  <si>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</si>
  <si>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</si>
  <si>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</si>
  <si>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</si>
  <si>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</si>
  <si>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</si>
  <si>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</si>
  <si>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</si>
  <si>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</si>
  <si>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</si>
  <si>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</si>
  <si>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</si>
  <si>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</si>
  <si>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</si>
  <si>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</si>
  <si>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</si>
  <si>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</si>
  <si>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</si>
  <si>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</si>
  <si>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</si>
  <si>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</si>
  <si>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</si>
  <si>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</si>
  <si>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</si>
  <si>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</si>
  <si>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</si>
  <si>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</si>
  <si>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</si>
  <si>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</si>
  <si>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</si>
  <si>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</si>
  <si>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</si>
  <si>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</si>
  <si>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</si>
  <si>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</si>
  <si>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</si>
  <si>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</si>
  <si>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</si>
  <si>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</si>
  <si>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</si>
  <si>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</si>
  <si>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</si>
  <si>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</si>
  <si>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</si>
  <si>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</si>
  <si>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</si>
  <si>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</si>
  <si>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</si>
  <si>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</si>
  <si>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</si>
  <si>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</si>
  <si>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</si>
  <si>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</si>
  <si>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</si>
  <si>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</si>
  <si>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</si>
  <si>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</si>
  <si>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</si>
  <si>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</si>
  <si>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</si>
  <si>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</si>
  <si>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</si>
  <si>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</si>
  <si>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</si>
  <si>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</si>
  <si>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</si>
  <si>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</si>
  <si>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</si>
  <si>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</si>
  <si>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</si>
  <si>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</si>
  <si>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</si>
  <si>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</si>
  <si>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</si>
  <si>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</si>
  <si>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</si>
  <si>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</si>
  <si>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</si>
  <si>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</si>
  <si>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</si>
  <si>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</si>
  <si>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</si>
  <si>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</si>
  <si>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</si>
  <si>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</si>
  <si>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</si>
  <si>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</si>
  <si>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</si>
  <si>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</si>
  <si>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</si>
  <si>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</si>
  <si>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</si>
  <si>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</si>
  <si>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</si>
  <si>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</si>
  <si>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</si>
  <si>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</si>
  <si>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</si>
  <si>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</si>
  <si>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</si>
  <si>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</si>
  <si>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</si>
  <si>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</si>
  <si>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</si>
  <si>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</si>
  <si>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</si>
  <si>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</si>
  <si>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</si>
  <si>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</si>
  <si>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</si>
  <si>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</si>
  <si>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</si>
  <si>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</si>
  <si>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</si>
  <si>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</si>
  <si>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</si>
  <si>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</si>
  <si>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</si>
  <si>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</si>
  <si>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</si>
  <si>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</si>
  <si>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</si>
  <si>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</si>
  <si>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</si>
  <si>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</si>
  <si>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</si>
  <si>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</si>
  <si>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</si>
  <si>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</si>
  <si>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</si>
  <si>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</si>
  <si>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</si>
  <si>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</si>
  <si>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</si>
  <si>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</si>
  <si>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</si>
  <si>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</si>
  <si>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</si>
  <si>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</si>
  <si>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</si>
  <si>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</si>
  <si>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</si>
  <si>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</si>
  <si>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</si>
  <si>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</si>
  <si>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</si>
  <si>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</si>
  <si>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</si>
  <si>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</si>
  <si>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</si>
  <si>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</si>
  <si>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</si>
  <si>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</si>
  <si>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</si>
  <si>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</si>
  <si>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</si>
  <si>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</si>
  <si>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</si>
  <si>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</si>
  <si>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</si>
  <si>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</si>
  <si>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</si>
  <si>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</si>
  <si>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</si>
  <si>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</si>
  <si>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</si>
  <si>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</si>
  <si>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</si>
  <si>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</si>
  <si>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</si>
  <si>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</si>
  <si>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</si>
  <si>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</si>
  <si>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</si>
  <si>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</si>
  <si>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</si>
  <si>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</si>
  <si>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</si>
  <si>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</si>
  <si>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</si>
  <si>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</si>
  <si>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</si>
  <si>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</si>
  <si>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</si>
  <si>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</si>
  <si>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</si>
  <si>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</si>
  <si>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</si>
  <si>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</si>
  <si>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</si>
  <si>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</si>
  <si>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</si>
  <si>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</si>
  <si>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</si>
  <si>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</si>
  <si>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</si>
  <si>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</si>
  <si>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</si>
  <si>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</si>
  <si>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</si>
  <si>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</si>
  <si>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</si>
  <si>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</si>
  <si>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</si>
  <si>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</si>
  <si>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</si>
  <si>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</si>
  <si>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</si>
  <si>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</si>
  <si>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</si>
  <si>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</si>
  <si>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</si>
  <si>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</si>
  <si>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</si>
  <si>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</si>
  <si>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</si>
  <si>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</si>
  <si>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</si>
  <si>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</si>
  <si>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</si>
  <si>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</si>
  <si>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</si>
  <si>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</si>
  <si>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</si>
  <si>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</si>
  <si>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</si>
  <si>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</si>
  <si>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</si>
  <si>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</si>
  <si>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</si>
  <si>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</si>
  <si>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</si>
  <si>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</si>
  <si>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</si>
  <si>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</si>
  <si>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</si>
  <si>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</si>
  <si>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</si>
  <si>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</si>
  <si>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</si>
  <si>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</si>
  <si>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</si>
  <si>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</si>
  <si>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</si>
  <si>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</si>
  <si>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</si>
  <si>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</si>
  <si>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</si>
  <si>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</si>
  <si>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</si>
  <si>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</si>
  <si>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</si>
  <si>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</si>
  <si>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</si>
  <si>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</si>
  <si>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</si>
  <si>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</si>
  <si>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</si>
  <si>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</si>
  <si>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</si>
  <si>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</si>
  <si>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</si>
  <si>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</si>
  <si>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</si>
  <si>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</si>
  <si>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</si>
  <si>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</si>
  <si>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</si>
  <si>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</si>
  <si>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</si>
  <si>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</si>
  <si>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</si>
  <si>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</si>
  <si>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</si>
  <si>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</si>
  <si>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</si>
  <si>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</si>
  <si>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</si>
  <si>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</si>
  <si>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</si>
  <si>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</si>
  <si>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</si>
  <si>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</si>
  <si>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</si>
  <si>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</si>
  <si>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</si>
  <si>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</si>
  <si>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</si>
  <si>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</si>
  <si>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</si>
  <si>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</si>
  <si>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</si>
  <si>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</si>
  <si>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</si>
  <si>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</si>
  <si>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</si>
  <si>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</si>
  <si>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</si>
  <si>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</si>
  <si>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</si>
  <si>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</si>
  <si>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</si>
  <si>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</si>
  <si>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</si>
  <si>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</si>
  <si>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</si>
  <si>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</si>
  <si>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</si>
  <si>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</si>
  <si>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</si>
  <si>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</si>
  <si>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</si>
  <si>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</si>
  <si>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</si>
  <si>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</si>
  <si>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</si>
  <si>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</si>
  <si>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</si>
  <si>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</si>
  <si>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</si>
  <si>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</si>
  <si>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</si>
  <si>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</si>
  <si>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</si>
  <si>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</si>
  <si>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</si>
  <si>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</si>
  <si>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</si>
  <si>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</si>
  <si>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</si>
  <si>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</si>
  <si>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</si>
  <si>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</si>
  <si>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</si>
  <si>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</si>
  <si>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</si>
  <si>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</si>
  <si>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</si>
  <si>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</si>
  <si>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</si>
  <si>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</si>
  <si>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</si>
  <si>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</si>
  <si>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</si>
  <si>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</si>
  <si>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</si>
  <si>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</si>
  <si>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</si>
  <si>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</si>
  <si>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</si>
  <si>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</si>
  <si>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</si>
  <si>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</si>
  <si>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</si>
  <si>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</si>
  <si>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</si>
  <si>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</si>
  <si>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</si>
  <si>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</si>
  <si>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</si>
  <si>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</si>
  <si>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</si>
  <si>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</si>
  <si>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</si>
  <si>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</si>
  <si>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</si>
  <si>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</si>
  <si>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</si>
  <si>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</si>
  <si>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</si>
  <si>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</si>
  <si>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</si>
  <si>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</si>
  <si>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</si>
  <si>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</si>
  <si>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</si>
  <si>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</si>
  <si>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</si>
  <si>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</si>
  <si>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</si>
  <si>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</si>
  <si>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</si>
  <si>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</si>
  <si>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</si>
  <si>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</si>
  <si>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</si>
  <si>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</si>
  <si>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</si>
  <si>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</si>
  <si>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</si>
  <si>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</si>
  <si>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</si>
  <si>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</si>
  <si>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</si>
  <si>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</si>
  <si>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</si>
  <si>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</si>
  <si>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</si>
  <si>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</si>
  <si>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</si>
  <si>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</si>
  <si>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</si>
  <si>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</si>
  <si>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</si>
  <si>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</si>
  <si>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</si>
  <si>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</si>
  <si>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</si>
  <si>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</si>
  <si>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</si>
  <si>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</si>
  <si>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</si>
  <si>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</si>
  <si>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</si>
  <si>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</si>
  <si>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</si>
  <si>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</si>
  <si>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</si>
  <si>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</si>
  <si>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</si>
  <si>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</si>
  <si>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</si>
  <si>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</si>
  <si>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</si>
  <si>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</si>
  <si>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</si>
  <si>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</si>
  <si>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</si>
  <si>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</si>
  <si>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</si>
  <si>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</si>
  <si>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</si>
  <si>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</si>
  <si>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</si>
  <si>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</si>
  <si>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</si>
  <si>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</si>
  <si>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</si>
  <si>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</si>
  <si>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</si>
  <si>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</si>
  <si>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</si>
  <si>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</si>
  <si>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</si>
  <si>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</si>
  <si>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</si>
  <si>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</si>
  <si>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</si>
  <si>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</si>
  <si>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</si>
  <si>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</si>
  <si>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</si>
  <si>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</si>
  <si>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</si>
  <si>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</si>
  <si>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</si>
  <si>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</si>
  <si>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</si>
  <si>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</si>
  <si>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</si>
  <si>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</si>
  <si>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</si>
  <si>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</si>
  <si>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</si>
  <si>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</si>
  <si>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</si>
  <si>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</si>
  <si>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</si>
  <si>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</si>
  <si>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</si>
  <si>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</si>
  <si>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</si>
  <si>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</si>
  <si>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</si>
  <si>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</si>
  <si>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</si>
  <si>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</si>
  <si>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</si>
  <si>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</si>
  <si>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</si>
  <si>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</si>
  <si>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</si>
  <si>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</si>
  <si>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</si>
  <si>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</si>
  <si>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</si>
  <si>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</si>
  <si>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</si>
  <si>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</si>
  <si>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</si>
  <si>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</si>
  <si>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</si>
  <si>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</si>
  <si>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</si>
  <si>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</si>
  <si>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</si>
  <si>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</si>
  <si>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</si>
  <si>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</si>
  <si>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</si>
  <si>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</si>
  <si>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</si>
  <si>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</si>
  <si>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</si>
  <si>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</si>
  <si>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</si>
  <si>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</si>
  <si>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</si>
  <si>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</si>
  <si>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</si>
  <si>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</si>
  <si>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</si>
  <si>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</si>
  <si>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</si>
  <si>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</si>
  <si>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</si>
  <si>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</si>
  <si>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</si>
  <si>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</si>
  <si>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</si>
  <si>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</si>
  <si>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</si>
  <si>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</si>
  <si>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</si>
  <si>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</si>
  <si>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</si>
  <si>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</si>
  <si>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</si>
  <si>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</si>
  <si>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</si>
  <si>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</si>
  <si>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</si>
  <si>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</si>
  <si>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</si>
  <si>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</si>
  <si>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</si>
  <si>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</si>
  <si>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</si>
  <si>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</si>
  <si>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</si>
  <si>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</si>
  <si>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</si>
  <si>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</si>
  <si>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</si>
  <si>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</si>
  <si>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</si>
  <si>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</si>
  <si>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</si>
  <si>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</si>
  <si>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</si>
  <si>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</si>
  <si>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</si>
  <si>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</si>
  <si>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</si>
  <si>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</si>
  <si>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</si>
  <si>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</si>
  <si>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</si>
  <si>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</si>
  <si>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</si>
  <si>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</si>
  <si>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</si>
  <si>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</si>
  <si>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</si>
  <si>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</si>
  <si>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</si>
  <si>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</si>
  <si>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</si>
  <si>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</si>
  <si>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</si>
  <si>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</si>
  <si>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</si>
  <si>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</si>
  <si>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</si>
  <si>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</si>
  <si>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</si>
  <si>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</si>
  <si>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</si>
  <si>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</si>
  <si>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</si>
  <si>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</si>
  <si>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</si>
  <si>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</si>
  <si>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</si>
  <si>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</si>
  <si>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</si>
  <si>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</si>
  <si>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</si>
  <si>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</si>
  <si>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</si>
  <si>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</si>
  <si>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</si>
  <si>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</si>
  <si>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</si>
  <si>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</si>
  <si>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</si>
  <si>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</si>
  <si>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</si>
  <si>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</si>
  <si>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</si>
  <si>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</si>
  <si>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</si>
  <si>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</si>
  <si>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</si>
  <si>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</si>
  <si>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</si>
  <si>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</si>
  <si>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</si>
  <si>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</si>
  <si>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</si>
  <si>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</si>
  <si>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</si>
  <si>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</si>
  <si>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</si>
  <si>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</si>
  <si>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</si>
  <si>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</si>
  <si>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</si>
  <si>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</si>
  <si>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</si>
  <si>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</si>
  <si>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</si>
  <si>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</si>
  <si>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</si>
  <si>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</si>
  <si>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</si>
  <si>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</si>
  <si>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</si>
  <si>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</si>
  <si>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</si>
  <si>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</si>
  <si>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</si>
  <si>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</si>
  <si>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</si>
  <si>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</si>
  <si>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</si>
  <si>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</si>
  <si>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</si>
  <si>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</si>
  <si>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</si>
  <si>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</si>
  <si>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</si>
  <si>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</si>
  <si>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</si>
  <si>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</si>
  <si>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</si>
  <si>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</si>
  <si>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</si>
  <si>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</si>
  <si>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</si>
  <si>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</si>
  <si>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</si>
  <si>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</si>
  <si>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</si>
  <si>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</si>
  <si>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</si>
  <si>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</si>
  <si>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</si>
  <si>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</si>
  <si>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</si>
  <si>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</si>
  <si>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</si>
  <si>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</si>
  <si>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</si>
  <si>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</si>
  <si>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</si>
  <si>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</si>
  <si>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</si>
  <si>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</si>
  <si>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</si>
  <si>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</si>
  <si>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</si>
  <si>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</si>
  <si>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</si>
  <si>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</si>
  <si>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</si>
  <si>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</si>
  <si>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</si>
  <si>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</si>
  <si>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</si>
  <si>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</si>
  <si>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</si>
  <si>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</si>
  <si>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</si>
  <si>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</si>
  <si>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</si>
  <si>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</si>
  <si>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</si>
  <si>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</si>
  <si>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</si>
  <si>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</si>
  <si>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</si>
  <si>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</si>
  <si>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</si>
  <si>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</si>
  <si>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</si>
  <si>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</si>
  <si>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</si>
  <si>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</si>
  <si>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</si>
  <si>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</si>
  <si>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</si>
  <si>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</si>
  <si>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</si>
  <si>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</si>
  <si>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</si>
  <si>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</si>
  <si>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</si>
  <si>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</si>
  <si>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</si>
  <si>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</si>
  <si>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</si>
  <si>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</si>
  <si>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</si>
  <si>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</si>
  <si>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</si>
  <si>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</si>
  <si>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</si>
  <si>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</si>
  <si>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</si>
  <si>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</si>
  <si>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</si>
  <si>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</si>
  <si>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</si>
  <si>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</si>
  <si>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</si>
  <si>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</si>
  <si>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</si>
  <si>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</si>
  <si>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</si>
  <si>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</si>
  <si>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</si>
  <si>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</si>
  <si>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</si>
  <si>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</si>
  <si>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</si>
  <si>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</si>
  <si>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</si>
  <si>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</si>
  <si>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</si>
  <si>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</si>
  <si>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</si>
  <si>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</si>
  <si>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</si>
  <si>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</si>
  <si>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</si>
  <si>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</si>
  <si>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</si>
  <si>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</si>
  <si>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</si>
  <si>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</si>
  <si>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</si>
  <si>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</si>
  <si>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</si>
  <si>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</si>
  <si>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</si>
  <si>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</si>
  <si>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</si>
  <si>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</si>
  <si>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</si>
  <si>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</si>
  <si>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</si>
  <si>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</si>
  <si>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</si>
  <si>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</si>
  <si>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</si>
  <si>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</si>
  <si>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</si>
  <si>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</si>
  <si>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</si>
  <si>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</si>
  <si>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</si>
  <si>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</si>
  <si>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</si>
  <si>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</si>
  <si>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</si>
  <si>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</si>
  <si>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</si>
  <si>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</si>
  <si>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</si>
  <si>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</si>
  <si>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</si>
  <si>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</si>
  <si>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</si>
  <si>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</si>
  <si>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</si>
  <si>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</si>
  <si>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</si>
  <si>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</si>
  <si>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</si>
  <si>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</si>
  <si>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</si>
  <si>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</si>
  <si>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</si>
  <si>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</si>
  <si>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</si>
  <si>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</si>
  <si>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</si>
  <si>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</si>
  <si>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</si>
  <si>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</si>
  <si>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</si>
  <si>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</si>
  <si>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</si>
  <si>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</si>
  <si>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</si>
  <si>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</si>
  <si>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</si>
  <si>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</si>
  <si>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</si>
  <si>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</si>
  <si>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</si>
  <si>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</si>
  <si>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</si>
  <si>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</si>
  <si>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</si>
  <si>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</si>
  <si>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</si>
  <si>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</si>
  <si>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</si>
  <si>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</si>
  <si>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</si>
  <si>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</si>
  <si>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</si>
  <si>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</si>
  <si>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</si>
  <si>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</si>
  <si>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</si>
  <si>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</si>
  <si>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</si>
  <si>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</si>
  <si>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</si>
  <si>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</si>
  <si>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</si>
  <si>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</si>
  <si>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</si>
  <si>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</si>
  <si>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</si>
  <si>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</si>
  <si>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</si>
  <si>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</si>
  <si>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</si>
  <si>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</si>
  <si>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</si>
  <si>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</si>
  <si>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</si>
  <si>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</si>
  <si>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</si>
  <si>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</si>
  <si>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</si>
  <si>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</si>
  <si>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</si>
  <si>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</si>
  <si>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</si>
  <si>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</si>
  <si>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</si>
  <si>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</si>
  <si>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</si>
  <si>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</si>
  <si>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</si>
  <si>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</si>
  <si>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</si>
  <si>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</si>
  <si>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</si>
  <si>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</si>
  <si>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</si>
  <si>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</si>
  <si>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</si>
  <si>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</si>
  <si>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</si>
  <si>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</si>
  <si>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</si>
  <si>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</si>
  <si>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</si>
  <si>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</si>
  <si>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</si>
  <si>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</si>
  <si>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</si>
  <si>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</si>
  <si>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</si>
  <si>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</si>
  <si>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</si>
  <si>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</si>
  <si>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</si>
  <si>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</si>
  <si>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</si>
  <si>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</si>
  <si>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</si>
  <si>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</si>
  <si>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</si>
  <si>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</si>
  <si>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</si>
  <si>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</si>
  <si>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</si>
  <si>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</si>
  <si>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</si>
  <si>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</si>
  <si>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</si>
  <si>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</si>
  <si>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</si>
  <si>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</si>
  <si>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</si>
  <si>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</si>
  <si>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</si>
  <si>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</si>
  <si>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</si>
  <si>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</si>
  <si>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</si>
  <si>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</si>
  <si>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</si>
  <si>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</si>
  <si>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</si>
  <si>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</si>
  <si>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</si>
  <si>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</si>
  <si>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</si>
  <si>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</si>
  <si>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</si>
  <si>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</si>
  <si>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</si>
  <si>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</si>
  <si>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</si>
  <si>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</si>
  <si>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</si>
  <si>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</si>
  <si>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</si>
  <si>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</si>
  <si>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</si>
  <si>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</si>
  <si>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</si>
  <si>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</si>
  <si>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</si>
  <si>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</si>
  <si>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</si>
  <si>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</si>
  <si>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</si>
  <si>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</si>
  <si>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</si>
  <si>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</si>
  <si>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</si>
  <si>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</si>
  <si>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</si>
  <si>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</si>
  <si>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</si>
  <si>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</si>
  <si>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</si>
  <si>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</si>
  <si>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</si>
  <si>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</si>
  <si>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</si>
  <si>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</si>
  <si>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</si>
  <si>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</si>
  <si>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</si>
  <si>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</si>
  <si>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</si>
  <si>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</si>
  <si>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</si>
  <si>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</si>
  <si>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</si>
  <si>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</si>
  <si>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</si>
  <si>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</si>
  <si>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</si>
  <si>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</si>
  <si>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</si>
  <si>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</si>
  <si>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</si>
  <si>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</si>
  <si>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</si>
  <si>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</si>
  <si>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</si>
  <si>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</si>
  <si>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</si>
  <si>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</si>
  <si>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</si>
  <si>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</si>
  <si>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</si>
  <si>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</si>
  <si>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</si>
  <si>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</si>
  <si>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</si>
  <si>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</si>
  <si>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</si>
  <si>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</si>
  <si>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</si>
  <si>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</si>
  <si>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</si>
  <si>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</si>
  <si>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</si>
  <si>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</si>
  <si>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</si>
  <si>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</si>
  <si>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</si>
  <si>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</si>
  <si>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</si>
  <si>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</si>
  <si>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</si>
  <si>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</si>
  <si>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</si>
  <si>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</si>
  <si>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</si>
  <si>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</si>
  <si>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</si>
  <si>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</si>
  <si>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</si>
  <si>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</si>
  <si>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</si>
  <si>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</si>
  <si>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</si>
  <si>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</si>
  <si>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</si>
  <si>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</si>
  <si>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</si>
  <si>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</si>
  <si>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</si>
  <si>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</si>
  <si>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</si>
  <si>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</si>
  <si>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</si>
  <si>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</si>
  <si>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</si>
  <si>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</si>
  <si>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</si>
  <si>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</si>
  <si>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</si>
  <si>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</si>
  <si>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</si>
  <si>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</si>
  <si>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</si>
  <si>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</si>
  <si>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</si>
  <si>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</si>
  <si>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</si>
  <si>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</si>
  <si>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</si>
  <si>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</si>
  <si>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</si>
  <si>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</si>
  <si>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</si>
  <si>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</si>
  <si>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</si>
  <si>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</si>
  <si>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</si>
  <si>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</si>
  <si>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</si>
  <si>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</si>
  <si>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</si>
  <si>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</si>
  <si>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</si>
  <si>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</si>
  <si>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</si>
  <si>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</si>
  <si>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</si>
  <si>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</si>
  <si>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</si>
  <si>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</si>
  <si>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</si>
  <si>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</si>
  <si>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</si>
  <si>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</si>
  <si>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</si>
  <si>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</si>
  <si>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</si>
  <si>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</si>
  <si>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</si>
  <si>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</si>
  <si>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</si>
  <si>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</si>
  <si>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</si>
  <si>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</si>
  <si>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</si>
  <si>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</si>
  <si>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</si>
  <si>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</si>
  <si>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</si>
  <si>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</si>
  <si>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</si>
  <si>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</si>
  <si>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</si>
  <si>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</si>
  <si>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</si>
  <si>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</si>
  <si>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</si>
  <si>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</si>
  <si>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</si>
  <si>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</si>
  <si>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</si>
  <si>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</si>
  <si>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</si>
  <si>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</si>
  <si>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</si>
  <si>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</si>
  <si>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</si>
  <si>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</si>
  <si>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</si>
  <si>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</si>
  <si>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</si>
  <si>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</si>
  <si>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</si>
  <si>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</si>
  <si>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</si>
  <si>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</si>
  <si>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</si>
  <si>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</si>
  <si>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</si>
  <si>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</si>
  <si>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</si>
  <si>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</si>
  <si>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</si>
  <si>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</si>
  <si>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</si>
  <si>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</si>
  <si>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</si>
  <si>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</si>
  <si>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</si>
  <si>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</si>
  <si>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</si>
  <si>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</si>
  <si>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</si>
  <si>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</si>
  <si>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</si>
  <si>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</si>
  <si>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</si>
  <si>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</si>
  <si>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</si>
  <si>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</si>
  <si>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</si>
  <si>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</si>
  <si>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</si>
  <si>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</si>
  <si>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</si>
  <si>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</si>
  <si>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</si>
  <si>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</si>
  <si>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</si>
  <si>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</si>
  <si>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</si>
  <si>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</si>
  <si>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</si>
  <si>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</si>
  <si>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</si>
  <si>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</si>
  <si>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</si>
  <si>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</si>
  <si>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</si>
  <si>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</si>
  <si>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</si>
  <si>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</si>
  <si>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</si>
  <si>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</si>
  <si>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</si>
  <si>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</si>
  <si>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</si>
  <si>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</si>
  <si>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</si>
  <si>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</si>
  <si>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</si>
  <si>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</si>
  <si>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</si>
  <si>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</si>
  <si>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</si>
  <si>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</si>
  <si>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</si>
  <si>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</si>
  <si>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</si>
  <si>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</si>
  <si>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</si>
  <si>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</si>
  <si>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</si>
  <si>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</si>
  <si>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</si>
  <si>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</si>
  <si>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</si>
  <si>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</si>
  <si>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</si>
  <si>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</si>
  <si>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</si>
  <si>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</si>
  <si>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</si>
  <si>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</si>
  <si>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</si>
  <si>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</si>
  <si>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</si>
  <si>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</si>
  <si>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</si>
  <si>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</si>
  <si>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</si>
  <si>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</si>
  <si>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</si>
  <si>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</si>
  <si>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</si>
  <si>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</si>
  <si>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</si>
  <si>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</si>
  <si>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</si>
  <si>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</si>
  <si>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</si>
  <si>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</si>
  <si>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</si>
  <si>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</si>
  <si>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</si>
  <si>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</si>
  <si>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</si>
  <si>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</si>
  <si>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</si>
  <si>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</si>
  <si>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</si>
  <si>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</si>
  <si>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</si>
  <si>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</si>
  <si>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</si>
  <si>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</si>
  <si>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</si>
  <si>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</si>
  <si>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</si>
  <si>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</si>
  <si>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</si>
  <si>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</si>
  <si>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</si>
  <si>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</si>
  <si>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</si>
  <si>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</si>
  <si>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</si>
  <si>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</si>
  <si>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</si>
  <si>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</si>
  <si>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</si>
  <si>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</si>
  <si>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</si>
  <si>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</si>
  <si>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</si>
  <si>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</si>
  <si>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</si>
  <si>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</si>
  <si>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</si>
  <si>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</si>
  <si>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</si>
  <si>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</si>
  <si>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</si>
  <si>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</si>
  <si>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</si>
  <si>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</si>
  <si>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</si>
  <si>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</si>
  <si>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</si>
  <si>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</si>
  <si>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</si>
  <si>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</si>
  <si>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</si>
  <si>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</si>
  <si>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</si>
  <si>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</si>
  <si>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</si>
  <si>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</si>
  <si>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</si>
  <si>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</si>
  <si>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</si>
  <si>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</si>
  <si>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</si>
  <si>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</si>
  <si>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</si>
  <si>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</si>
  <si>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</si>
  <si>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</si>
  <si>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</si>
  <si>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</si>
  <si>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</si>
  <si>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</si>
  <si>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</si>
  <si>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</si>
  <si>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</si>
  <si>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</si>
  <si>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</si>
  <si>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</si>
  <si>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</si>
  <si>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</si>
  <si>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</si>
  <si>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</si>
  <si>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</si>
  <si>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</si>
  <si>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</si>
  <si>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</si>
  <si>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</si>
  <si>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</si>
  <si>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</si>
  <si>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</si>
  <si>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</si>
  <si>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</si>
  <si>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</si>
  <si>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</si>
  <si>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</si>
  <si>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</si>
  <si>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</si>
  <si>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</si>
  <si>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</si>
  <si>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</si>
  <si>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</si>
  <si>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</si>
  <si>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</si>
  <si>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</si>
  <si>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</si>
  <si>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</si>
  <si>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</si>
  <si>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</si>
  <si>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</si>
  <si>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</si>
  <si>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</si>
  <si>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</si>
  <si>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</si>
  <si>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</si>
  <si>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</si>
  <si>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</si>
  <si>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</si>
  <si>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</si>
  <si>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</si>
  <si>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</si>
  <si>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</si>
  <si>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</si>
  <si>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</si>
  <si>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</si>
  <si>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</si>
  <si>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</si>
  <si>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</si>
  <si>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</si>
  <si>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</si>
  <si>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</si>
  <si>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</si>
  <si>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</si>
  <si>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</si>
  <si>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</si>
  <si>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</si>
  <si>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</si>
  <si>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</si>
  <si>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</si>
  <si>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</si>
  <si>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</si>
  <si>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</si>
  <si>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</si>
  <si>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</si>
  <si>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</si>
  <si>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</si>
  <si>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</si>
  <si>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</si>
  <si>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</si>
  <si>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</si>
  <si>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</si>
  <si>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</si>
  <si>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</si>
  <si>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</si>
  <si>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</si>
  <si>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</si>
  <si>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</si>
  <si>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</si>
  <si>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</si>
  <si>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</si>
  <si>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</si>
  <si>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</si>
  <si>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</si>
  <si>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</si>
  <si>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</si>
  <si>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</si>
  <si>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</si>
  <si>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</si>
  <si>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</si>
  <si>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</si>
  <si>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</si>
  <si>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</si>
  <si>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</si>
  <si>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</si>
  <si>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</si>
  <si>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</si>
  <si>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</si>
  <si>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</si>
  <si>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</si>
  <si>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</si>
  <si>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</si>
  <si>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</si>
  <si>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</si>
  <si>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</si>
  <si>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</si>
  <si>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</si>
  <si>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</si>
  <si>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</si>
  <si>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</si>
  <si>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</si>
  <si>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</si>
  <si>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</si>
  <si>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</si>
  <si>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</si>
  <si>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</si>
  <si>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</si>
  <si>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</si>
  <si>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</si>
  <si>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</si>
  <si>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</si>
  <si>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</si>
  <si>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</si>
  <si>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</si>
  <si>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</si>
  <si>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</si>
  <si>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</si>
  <si>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</si>
  <si>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</si>
  <si>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</si>
  <si>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</si>
  <si>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</si>
  <si>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</si>
  <si>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</si>
  <si>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</si>
  <si>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</si>
  <si>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</si>
  <si>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</si>
  <si>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</si>
  <si>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</si>
  <si>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</si>
  <si>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</si>
  <si>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</si>
  <si>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</si>
  <si>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</si>
  <si>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</si>
  <si>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</si>
  <si>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</si>
  <si>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</si>
  <si>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</si>
  <si>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</si>
  <si>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</si>
  <si>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</si>
  <si>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</si>
  <si>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</si>
  <si>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</si>
  <si>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</si>
  <si>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</si>
  <si>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</si>
  <si>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</si>
  <si>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</si>
  <si>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</si>
  <si>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</si>
  <si>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</si>
  <si>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</si>
  <si>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</si>
  <si>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</si>
  <si>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</si>
  <si>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</si>
  <si>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</si>
  <si>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</si>
  <si>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</si>
  <si>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</si>
  <si>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</si>
  <si>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</si>
  <si>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</si>
  <si>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</si>
  <si>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</si>
  <si>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</si>
  <si>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</si>
  <si>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</si>
  <si>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</si>
  <si>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</si>
  <si>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</si>
  <si>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</si>
  <si>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</si>
  <si>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</si>
  <si>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</si>
  <si>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</si>
  <si>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</si>
  <si>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</si>
  <si>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</si>
  <si>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</si>
  <si>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</si>
  <si>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</si>
  <si>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</si>
  <si>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</si>
  <si>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</si>
  <si>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</si>
  <si>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</si>
  <si>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</si>
  <si>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</si>
  <si>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</si>
  <si>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</si>
  <si>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</si>
  <si>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</si>
  <si>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</si>
  <si>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</si>
  <si>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</si>
  <si>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</si>
  <si>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</si>
  <si>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</si>
  <si>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</si>
  <si>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</si>
  <si>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</si>
  <si>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</si>
  <si>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</si>
  <si>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</si>
  <si>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</si>
  <si>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</si>
  <si>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</si>
  <si>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</si>
  <si>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</si>
  <si>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</si>
  <si>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</si>
  <si>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</si>
  <si>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</si>
  <si>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</si>
  <si>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</si>
  <si>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</si>
  <si>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</si>
  <si>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</si>
  <si>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</si>
  <si>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</si>
  <si>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</si>
  <si>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</si>
  <si>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</si>
  <si>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</si>
  <si>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</si>
  <si>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</si>
  <si>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</si>
  <si>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</si>
  <si>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</si>
  <si>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</si>
  <si>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</si>
  <si>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</si>
  <si>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</si>
  <si>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</si>
  <si>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</si>
  <si>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</si>
  <si>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</si>
  <si>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</si>
  <si>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</si>
  <si>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</si>
  <si>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</si>
  <si>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</si>
  <si>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</si>
  <si>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</si>
  <si>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</si>
  <si>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</si>
  <si>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</si>
  <si>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</si>
  <si>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</si>
  <si>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</si>
  <si>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</si>
  <si>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</si>
  <si>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</si>
  <si>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</si>
  <si>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</si>
  <si>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</si>
  <si>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</si>
  <si>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</si>
  <si>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</si>
  <si>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</si>
  <si>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</si>
  <si>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</si>
  <si>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</si>
  <si>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</si>
  <si>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</si>
  <si>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</si>
  <si>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</si>
  <si>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</si>
  <si>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</si>
  <si>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</si>
  <si>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</si>
  <si>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</si>
  <si>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</si>
  <si>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</si>
  <si>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</si>
  <si>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</si>
  <si>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</si>
  <si>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</si>
  <si>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</si>
  <si>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</si>
  <si>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</si>
  <si>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</si>
  <si>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</si>
  <si>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</si>
  <si>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</si>
  <si>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</si>
  <si>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</si>
  <si>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</si>
  <si>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</si>
  <si>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</si>
  <si>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</si>
  <si>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</si>
  <si>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</si>
  <si>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</si>
  <si>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</si>
  <si>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</si>
  <si>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</si>
  <si>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</si>
  <si>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</si>
  <si>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</si>
  <si>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</si>
  <si>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</si>
  <si>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</si>
  <si>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</si>
  <si>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</si>
  <si>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</si>
  <si>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</si>
  <si>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</si>
  <si>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</si>
  <si>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</si>
  <si>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</si>
  <si>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</si>
  <si>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</si>
  <si>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</si>
  <si>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</si>
  <si>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</si>
  <si>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</si>
  <si>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</si>
  <si>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</si>
  <si>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</si>
  <si>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</si>
  <si>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</si>
  <si>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</si>
  <si>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</si>
  <si>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</si>
  <si>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</si>
  <si>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</si>
  <si>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</si>
  <si>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</si>
  <si>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</si>
  <si>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</si>
  <si>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</si>
  <si>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</si>
  <si>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</si>
  <si>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</si>
  <si>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</si>
  <si>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</si>
  <si>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</si>
  <si>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</si>
  <si>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</si>
  <si>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</si>
  <si>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</si>
  <si>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</si>
  <si>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</si>
  <si>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</si>
  <si>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</si>
  <si>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</si>
  <si>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</si>
  <si>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</si>
  <si>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</si>
  <si>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</si>
  <si>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</si>
  <si>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</si>
  <si>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</si>
  <si>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</si>
  <si>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</si>
  <si>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</si>
  <si>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</si>
  <si>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</si>
  <si>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</si>
  <si>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</si>
  <si>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</si>
  <si>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</si>
  <si>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</si>
  <si>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</si>
  <si>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</si>
  <si>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</si>
  <si>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</si>
  <si>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</si>
  <si>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</si>
  <si>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</si>
  <si>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</si>
  <si>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</si>
  <si>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</si>
  <si>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</si>
  <si>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</si>
  <si>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</si>
  <si>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</si>
  <si>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</si>
  <si>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</si>
  <si>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</si>
  <si>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</si>
  <si>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</si>
  <si>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</si>
  <si>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</si>
  <si>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</si>
  <si>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</si>
  <si>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</si>
  <si>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</si>
  <si>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</si>
  <si>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</si>
  <si>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</si>
  <si>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</si>
  <si>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</si>
  <si>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</si>
  <si>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</si>
  <si>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</si>
  <si>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</si>
  <si>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</si>
  <si>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</si>
  <si>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</si>
  <si>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</si>
  <si>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</si>
  <si>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</si>
  <si>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</si>
  <si>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</si>
  <si>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</si>
  <si>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</si>
  <si>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</si>
  <si>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</si>
  <si>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</si>
  <si>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</si>
  <si>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</si>
  <si>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</si>
  <si>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</si>
  <si>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</si>
  <si>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</si>
  <si>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</si>
  <si>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</si>
  <si>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</si>
  <si>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</si>
  <si>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</si>
  <si>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</si>
  <si>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</si>
  <si>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</si>
  <si>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</si>
  <si>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</si>
  <si>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</si>
  <si>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</si>
  <si>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</si>
  <si>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</si>
  <si>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</si>
  <si>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</si>
  <si>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</si>
  <si>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</si>
  <si>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</si>
  <si>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</si>
  <si>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</si>
  <si>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</si>
  <si>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</si>
  <si>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</si>
  <si>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</si>
  <si>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</si>
  <si>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</si>
  <si>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</si>
  <si>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</si>
  <si>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</si>
  <si>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</si>
  <si>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</si>
  <si>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</si>
  <si>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</si>
  <si>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</si>
  <si>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</si>
  <si>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</si>
  <si>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</si>
  <si>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</si>
  <si>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</si>
  <si>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</si>
  <si>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</si>
  <si>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</si>
  <si>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</si>
  <si>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</si>
  <si>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</si>
  <si>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</si>
  <si>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</si>
  <si>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</si>
  <si>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</si>
  <si>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</si>
  <si>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</si>
  <si>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</si>
  <si>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</si>
  <si>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</si>
  <si>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</si>
  <si>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</si>
  <si>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</si>
  <si>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</si>
  <si>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</si>
  <si>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</si>
  <si>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</si>
  <si>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</si>
  <si>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</si>
  <si>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</si>
  <si>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</si>
  <si>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</si>
  <si>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</si>
  <si>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</si>
  <si>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</si>
  <si>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</si>
  <si>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</si>
  <si>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</si>
  <si>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</si>
  <si>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</si>
  <si>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</si>
  <si>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</si>
  <si>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</si>
  <si>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</si>
  <si>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</si>
  <si>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</si>
  <si>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</si>
  <si>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</si>
  <si>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</si>
  <si>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</si>
  <si>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</si>
  <si>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</si>
  <si>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</si>
  <si>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</si>
  <si>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</si>
  <si>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</si>
  <si>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</si>
  <si>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</si>
  <si>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</si>
  <si>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</si>
  <si>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</si>
  <si>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</si>
  <si>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</si>
  <si>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</si>
  <si>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</si>
  <si>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</si>
  <si>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</si>
  <si>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</si>
  <si>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</si>
  <si>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</si>
  <si>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</si>
  <si>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</si>
  <si>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</si>
  <si>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</si>
  <si>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</si>
  <si>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</si>
  <si>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</si>
  <si>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</si>
  <si>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</si>
  <si>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</si>
  <si>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</si>
  <si>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</si>
  <si>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</si>
  <si>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</si>
  <si>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</si>
  <si>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</si>
  <si>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</si>
  <si>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</si>
  <si>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</si>
  <si>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</si>
  <si>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</si>
  <si>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</si>
  <si>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</si>
  <si>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</si>
  <si>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</si>
  <si>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</si>
  <si>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</si>
  <si>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</si>
  <si>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</si>
  <si>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</si>
  <si>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</si>
  <si>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</si>
  <si>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</si>
  <si>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</si>
  <si>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</si>
  <si>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</si>
  <si>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</si>
  <si>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</si>
  <si>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</si>
  <si>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</si>
  <si>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G000001151</t>
  </si>
  <si>
    <t>FR8370051</t>
  </si>
  <si>
    <t>FR8376097</t>
  </si>
  <si>
    <t>CLFF_1000$$$DE20518100</t>
  </si>
  <si>
    <t>FR8384138</t>
  </si>
  <si>
    <t>G000000341</t>
  </si>
  <si>
    <t>CSCALA_1022$ITD_IT8</t>
  </si>
  <si>
    <t>CSCALA_1022$ITN_T04</t>
  </si>
  <si>
    <t>FR8390460</t>
  </si>
  <si>
    <t>FR8390574</t>
  </si>
  <si>
    <t xml:space="preserve">CEMERAL_700061019903EQ </t>
  </si>
  <si>
    <t xml:space="preserve">CORAERP_MMOR1945.5152 </t>
  </si>
  <si>
    <t xml:space="preserve">CORAERP_MMOR1975.5109 </t>
  </si>
  <si>
    <t xml:space="preserve">CORAERP_MMOR1975.9923 </t>
  </si>
  <si>
    <t xml:space="preserve">CORAERP_MMOR1975.9924 </t>
  </si>
  <si>
    <t xml:space="preserve">CPHOENX_01010000697906 </t>
  </si>
  <si>
    <t xml:space="preserve">CNOW_7210$$$0000056228 </t>
  </si>
  <si>
    <t xml:space="preserve">CPHOENX_01010000680000 </t>
  </si>
  <si>
    <t xml:space="preserve">CPHOENX_01010000681400 </t>
  </si>
  <si>
    <t xml:space="preserve">CPHOENX_01010000681401 </t>
  </si>
  <si>
    <t xml:space="preserve">CLFF_7210$$$1756C07246 </t>
  </si>
  <si>
    <t xml:space="preserve">CNOW_7210$$$0000020336 </t>
  </si>
  <si>
    <t xml:space="preserve">CNOW_7210$$$0000040576 </t>
  </si>
  <si>
    <t>L000013998</t>
  </si>
  <si>
    <t>L000013936</t>
  </si>
  <si>
    <t>L000005249</t>
  </si>
  <si>
    <t>L000007806</t>
  </si>
  <si>
    <t>FR8390600</t>
  </si>
  <si>
    <t>FR8390776</t>
  </si>
  <si>
    <t>D30014200000000</t>
  </si>
  <si>
    <t>INEXT_100000620117</t>
  </si>
  <si>
    <t>INEXT_100000620137</t>
  </si>
  <si>
    <t>CFLTFLE_23950000000480</t>
  </si>
  <si>
    <t>CFLTFLE_23960000000480</t>
  </si>
  <si>
    <t>CFLTFLE_23940000000480</t>
  </si>
  <si>
    <t>CFLTFLE_23940000000470</t>
  </si>
  <si>
    <t>CFLTFLE_23950000000470</t>
  </si>
  <si>
    <t>CFLTFLE_23960000000470</t>
  </si>
  <si>
    <t>CORAERP_MMOR1975.6639</t>
  </si>
  <si>
    <t>L000010345</t>
  </si>
  <si>
    <t>L000010341</t>
  </si>
  <si>
    <t>L000006519</t>
  </si>
  <si>
    <t>FR8390941</t>
  </si>
  <si>
    <t>CLFF_1000$$$DK50C05004</t>
  </si>
  <si>
    <t>CLFF_1000$$$DK50C05005</t>
  </si>
  <si>
    <t>CLFF_1000$$$DK50OF0007</t>
  </si>
  <si>
    <t>CLFF_1000$$$DK50OF0008</t>
  </si>
  <si>
    <t>CLFF_1000$$$FI50C00031</t>
  </si>
  <si>
    <t>CLFF_1000$$$FI50C00032</t>
  </si>
  <si>
    <t>CLFF_1000$$$FI50OF0016</t>
  </si>
  <si>
    <t>CLFF_1000$$$FI50OF0017</t>
  </si>
  <si>
    <t>CLFF_1000$$$NO50C00024</t>
  </si>
  <si>
    <t>CLFF_1000$$$NO50OF0008</t>
  </si>
  <si>
    <t>CLFF_1000$$$NO50C00025</t>
  </si>
  <si>
    <t>CLFF_1000$$$NO50OF0009</t>
  </si>
  <si>
    <t>CLFF_1000$$$SE50C00016</t>
  </si>
  <si>
    <t>CLFF_1000$$$SE50OF0009</t>
  </si>
  <si>
    <t>CLFF_1000$$$SE50OF0010</t>
  </si>
  <si>
    <t>CSCALA_1212$0000001006 ISS Fertility</t>
  </si>
  <si>
    <t>CSCALA_1212$0000004002 Businness Analyst Operat</t>
  </si>
  <si>
    <t>FR8403742</t>
  </si>
  <si>
    <t>FR8403912</t>
  </si>
  <si>
    <t>CTEMPLA_1000PA10ZZ0A33</t>
  </si>
  <si>
    <t>CTEMPNA_1000US15MBIT01</t>
  </si>
  <si>
    <t>CLFF_1000$$$SG09Z03500</t>
  </si>
  <si>
    <t>CLFF_1000$$$AT50O05002</t>
  </si>
  <si>
    <t>CLFF_7210$$$2125GIT640</t>
  </si>
  <si>
    <t>CFLTFLE_1044BTIC</t>
  </si>
  <si>
    <t>CFLTFLE_11030000000350</t>
  </si>
  <si>
    <t>CFLTFLE_1106T59000</t>
  </si>
  <si>
    <t>CFLTFLE_13060000000046</t>
  </si>
  <si>
    <t>CFLTFLE_17710000114000</t>
  </si>
  <si>
    <t>CFLTFLE_1798A13</t>
  </si>
  <si>
    <t>CNOW_7210$$$0000051407</t>
  </si>
  <si>
    <t>CNOW_7210$$$0000056206</t>
  </si>
  <si>
    <t>CNOW_7210$$$0000057981</t>
  </si>
  <si>
    <t>CNOW_7210$$$0000058699</t>
  </si>
  <si>
    <t>CNOW_7210$$$0000229903</t>
  </si>
  <si>
    <t>CNOW_7210$$$0024029903</t>
  </si>
  <si>
    <t>CORAERP_MMOR1945.9MGE</t>
  </si>
  <si>
    <t>CORAERP_MMOR1975.9MGE</t>
  </si>
  <si>
    <t>CSCALA_1025$0000000018</t>
  </si>
  <si>
    <t>CSCALA_1826$850_ITT</t>
  </si>
  <si>
    <t>CSCALA_1872$850_ITT</t>
  </si>
  <si>
    <t>H000002158</t>
  </si>
  <si>
    <t>H000002228</t>
  </si>
  <si>
    <t>H000002372</t>
  </si>
  <si>
    <t>H000002407</t>
  </si>
  <si>
    <t>FR8409688</t>
  </si>
  <si>
    <t>CLFF_1000$$$CN50C07007</t>
  </si>
  <si>
    <t>H000000154</t>
  </si>
  <si>
    <t>FR8410420</t>
  </si>
  <si>
    <t>CSCALA_1759$NESI</t>
  </si>
  <si>
    <t>L000013196</t>
  </si>
  <si>
    <t>FR8416073</t>
  </si>
  <si>
    <t>H000005109</t>
  </si>
  <si>
    <t>H000005110</t>
  </si>
  <si>
    <t>FR8411367</t>
  </si>
  <si>
    <t>FR8422829</t>
  </si>
  <si>
    <t>CTEMPNA_1000US30334556</t>
  </si>
  <si>
    <t>CLFF_1000$$$CH65Z03104</t>
  </si>
  <si>
    <t>CLFF_1000$$$DE50Z03114</t>
  </si>
  <si>
    <t>CEMERAL_70006202003104</t>
  </si>
  <si>
    <t>CTEMPEU_1000GB1000310A</t>
  </si>
  <si>
    <t>CTEMPEU_1000FR40003104</t>
  </si>
  <si>
    <t>CTEMPLA_1000MX10003104</t>
  </si>
  <si>
    <t>CEMERAL_70007001003104</t>
  </si>
  <si>
    <t>CLFF_1000$$$SE50Z03104</t>
  </si>
  <si>
    <t>CLFF_1000$$$EG50Z03104</t>
  </si>
  <si>
    <t>CTEMPLA_1000UY10003104</t>
  </si>
  <si>
    <t>CLFF_1000$$$BE50Z03104</t>
  </si>
  <si>
    <t>CTEMPNA_1000CA20003104</t>
  </si>
  <si>
    <t>CLFF_1000$$$CZ50Z03104</t>
  </si>
  <si>
    <t>CLFF_1000$$$NL50Z03106</t>
  </si>
  <si>
    <t>CLFF_1000$$$AT50R03104</t>
  </si>
  <si>
    <t>CTEMPEU_1000IE10003104</t>
  </si>
  <si>
    <t>H000005088</t>
  </si>
  <si>
    <t>FR8420451</t>
  </si>
  <si>
    <t>CTEMPEU_1000PL10N08020</t>
  </si>
  <si>
    <t>CTEMPEU_1000PL10N09030</t>
  </si>
  <si>
    <t>PLEAN_X370231DE5014220</t>
  </si>
  <si>
    <t>PLEAN_X370221DE5014220</t>
  </si>
  <si>
    <t>FR8407525</t>
  </si>
  <si>
    <t>Philip Krell</t>
  </si>
  <si>
    <t>H000003580</t>
  </si>
  <si>
    <t>H000004120</t>
  </si>
  <si>
    <t>LEAN_X370231DE5014000</t>
  </si>
  <si>
    <t>LEAN_X370221DE5014000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</si>
</sst>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8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F4F4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13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  <xf numFmtId="0" fontId="4" fillId="12" borderId="16" applyNumberFormat="0" applyFont="0" applyAlignment="0" applyProtection="0"/>
    <xf numFmtId="0" fontId="26" fillId="0" borderId="0"/>
  </cellStyleXfs>
  <cellXfs count="165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  <xf numFmtId="0" fontId="0" fillId="0" borderId="0" xfId="0"/>
    <xf numFmtId="2" fontId="27" fillId="0" borderId="0" xfId="112" applyNumberFormat="1" applyFont="1"/>
    <xf numFmtId="0" fontId="0" fillId="0" borderId="0" xfId="0"/>
  </cellXfs>
  <cellStyles count="113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Gutter Default (OFF) - IBM Cognos" xfId="111" xr:uid="{7080BFA1-1B0B-4323-8983-F96C44729944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Normal 9" xfId="112" xr:uid="{76E3EF9E-8868-4B72-B1BF-FA643684AA6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6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34.824254282408" createdVersion="7" refreshedVersion="7" minRefreshableVersion="3" recordCount="11000" xr:uid="{11839AE3-6158-4318-87AD-2C711D0BF451}">
  <cacheSource type="worksheet">
    <worksheetSource name="Proc"/>
  </cacheSource>
  <cacheFields count="20">
    <cacheField name="App" numFmtId="0">
      <sharedItems containsBlank="1" count="180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s v="FR8370051"/>
        <s v="FR8376097"/>
        <s v="FR8384138"/>
        <s v="FR8390460"/>
        <s v="FR8390574"/>
        <s v="FR8390600"/>
        <s v="FR8390776"/>
        <s v="FR8390941"/>
        <s v="FR8403742"/>
        <s v="FR8403912"/>
        <s v="FR8409688"/>
        <s v="FR8410420"/>
        <s v="FR8416073"/>
        <s v="FR8411367"/>
        <s v="FR8422829"/>
        <s v="FR8420451"/>
        <s v="FR84075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2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48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0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48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23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23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23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23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23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23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23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23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23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23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23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19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16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16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16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16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16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16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16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16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16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16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16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16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16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16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16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16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16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16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16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16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16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16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16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16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16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16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16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16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16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16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16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16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16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16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16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16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16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16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16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16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16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15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15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15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15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15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15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15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15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15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15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15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15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15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15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15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15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15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15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15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15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15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15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15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15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15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15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15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15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15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15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15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15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15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15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15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15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15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15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15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15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15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15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15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15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15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15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15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15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15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15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15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15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15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15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15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15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15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15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15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14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14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14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14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14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13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13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311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311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310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307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307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307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307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307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307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307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307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307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307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307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307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307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307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307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307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307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307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307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307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307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306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306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306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306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306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301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301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301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96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96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96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96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96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96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96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96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96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96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96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96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96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96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96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96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96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96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92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92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92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87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86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86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86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86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86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86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86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86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86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86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86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86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72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72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71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71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71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61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46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46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46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46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46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46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46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46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46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46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46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46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46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46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46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46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46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43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43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43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43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42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42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42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42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42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42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42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42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42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42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42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42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42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42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42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42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42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42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42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42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42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42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42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42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42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42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42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42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42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42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41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41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41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41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41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41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41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41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41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41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41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41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41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41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41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41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41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41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37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37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37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37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37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37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37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37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37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37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37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37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37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37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37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37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37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37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37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37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37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37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37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37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37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37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37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37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37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37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37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37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37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37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37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37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37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37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37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37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37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37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37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37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37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37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37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37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37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37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37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37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37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37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37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37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37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37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37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37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37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37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37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37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37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37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37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37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37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37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37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37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37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37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37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37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37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37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37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37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37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37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37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37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37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37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37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37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37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37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37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37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31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31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26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26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21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21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21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21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21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21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21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21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21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21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21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21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21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21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21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21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21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21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21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21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21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21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21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21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21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21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21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21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21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21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21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21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21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21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21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21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21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21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21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18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18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18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18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19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16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16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211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211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211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211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11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11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11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11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11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11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11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209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209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209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209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209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209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209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209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209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209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209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209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209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209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209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209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209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209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209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209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209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209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209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209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209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209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209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209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209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209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209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209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209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209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209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209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209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209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209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209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209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209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209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209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209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209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209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209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209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209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209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209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209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209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209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209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209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209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209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209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209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209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209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209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209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209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209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209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209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209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209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209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209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209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209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209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209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209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209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209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209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209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209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209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209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209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209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209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209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209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209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209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209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209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209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209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209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209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209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209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209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209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209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209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209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209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209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209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209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209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209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209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209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209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209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209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209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209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209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209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209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209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209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209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209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209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209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209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209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209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209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209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209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209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209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209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209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209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209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209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209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209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209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209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209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209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209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209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209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209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209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209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209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209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209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209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209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209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209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209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209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209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209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209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209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209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209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209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209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209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209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209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209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209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209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209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209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209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209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209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209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209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209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209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209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209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209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209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209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209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209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209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209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209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209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209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209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209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209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209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209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209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209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209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209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209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209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209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209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209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209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209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209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209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209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209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209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209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209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209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209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209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209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209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209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209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209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209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209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209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209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209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209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209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209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209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209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209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209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209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209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209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209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209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209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209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209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209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209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209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209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209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209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209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209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209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209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209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209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209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209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209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209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209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209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209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209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209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209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209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209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209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209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209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209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209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209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209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209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209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209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209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209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209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209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209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209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209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209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209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209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209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209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209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209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209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209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209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209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209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209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209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209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209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209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209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209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209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209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209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209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209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209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209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209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209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209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209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209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209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209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209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209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209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209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209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209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209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209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209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209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209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209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209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209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07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07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07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07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07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07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07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07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207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207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206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206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206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5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5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5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5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5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5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04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04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02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01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01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01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200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00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200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8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8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8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8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8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98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98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95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95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95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95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95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95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95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95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95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95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95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95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95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95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95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95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95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95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95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95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95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95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95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95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95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95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95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95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95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94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94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92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92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92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92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92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92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92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92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92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92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90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90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90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90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90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90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90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90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89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89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89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89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89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89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89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89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89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89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89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89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89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89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89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89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89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87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87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87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87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87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87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87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87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87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87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87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87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87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87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87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87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87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87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87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87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87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87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87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87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87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87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87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87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87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87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87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87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87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87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87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87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87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87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87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87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87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87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87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87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87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87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87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87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87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87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87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87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87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87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87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87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87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87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87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87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87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87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87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87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87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87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87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87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87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87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87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87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87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87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87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87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87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87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87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87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87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87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87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87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87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87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87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87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87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87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87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87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87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87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87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87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87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87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87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87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87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87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87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87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87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87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87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87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87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87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87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87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87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87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87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87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87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87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87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87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87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87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87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87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87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87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87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87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87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87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87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87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87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87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87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87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87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87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87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87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87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87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87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87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87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87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87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87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87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87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87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87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87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87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87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87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87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87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87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87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87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87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87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87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87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87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87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87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87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87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87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87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87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87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87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87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87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87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87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87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87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87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87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87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87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87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87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87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87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87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87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87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87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87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87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87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87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87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87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87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87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87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87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87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87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87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87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87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87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87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87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87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87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87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87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87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87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87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87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87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87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87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87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87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87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87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87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87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87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87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87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87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87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87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87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87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87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87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87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87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87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87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87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87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87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87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87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87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87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87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87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87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87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87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87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87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87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87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87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87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87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87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87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87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87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87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87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87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87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87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87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87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87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87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87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87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87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87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87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87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87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87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87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87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87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87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87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87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87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86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86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86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86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86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86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86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86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86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86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86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86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86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86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86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86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86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86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86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86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86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86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86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86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86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86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86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86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86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86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86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86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86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86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86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86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86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86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86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86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86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86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86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86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86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86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86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86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86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86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86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86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86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86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86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86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86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86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86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86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86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86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86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86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86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86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86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86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86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86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86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86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86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86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86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86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86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86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86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86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86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86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86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86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86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86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86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86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86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86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86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86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86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86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86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86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86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86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86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86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86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86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86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86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86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86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86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86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86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86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86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86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86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86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86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86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86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86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86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86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86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86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86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86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86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86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86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86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86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86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86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86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86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86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86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86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86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86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86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86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86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86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86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86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86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86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86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86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86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86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86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86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86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86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86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86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86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86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86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86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86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86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86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86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86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86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86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86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86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86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86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86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86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86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86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86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86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86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86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86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86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86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86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86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86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86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86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86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86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86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86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86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86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86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86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86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86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86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86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86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86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86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83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83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83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83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83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83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83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83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83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83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83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83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83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83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83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83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83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83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83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83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83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83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83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83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83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83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83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83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83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83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83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83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83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83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83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83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83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83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83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83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83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83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83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82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82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81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81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81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81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81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81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81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80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80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80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79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79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79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79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79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79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79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79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79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79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79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79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79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79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79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79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79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79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79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79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79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79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79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79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79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79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79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79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79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79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79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79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79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79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79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79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79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79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79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79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79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79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79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79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79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79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79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79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79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79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79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79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79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79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79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79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79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79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79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79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79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79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79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79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79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79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79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79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79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79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79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79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79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79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79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79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79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79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79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79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79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79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79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79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79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79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79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79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79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79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79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79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79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79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78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78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78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78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78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78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8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8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8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8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8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8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8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8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8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8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8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8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78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77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77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77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77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77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77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77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77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77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77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77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77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76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76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76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76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76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76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76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73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73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73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73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73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73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73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73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73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73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73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73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73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73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73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73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73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73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73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73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73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73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73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73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73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73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73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73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73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72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72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72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72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72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72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72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72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72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72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72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72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72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72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72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72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72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72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72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72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72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72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72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72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72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72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72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72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72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72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72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72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72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72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72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71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71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71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71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1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71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71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71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1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71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71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71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1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71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1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71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71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1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71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71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71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71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71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71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1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71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71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1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71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1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71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71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71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71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71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71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71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71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71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71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71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71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71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71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71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71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71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71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71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71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71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71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71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71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71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71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71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71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71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71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71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71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71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71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71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71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71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71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71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71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71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71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71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71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71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71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71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71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71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71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71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71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71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71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71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71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71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71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71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71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71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71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71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71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71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71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71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71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71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71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71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71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71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71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71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71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71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71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71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71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71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71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71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71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71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71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71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71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71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71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71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71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71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71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71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71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71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71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71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71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71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71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71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71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71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71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71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71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71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71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71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71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71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71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71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71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71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71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71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71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71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71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71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71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71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71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71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71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71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71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71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71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71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71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71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71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71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71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71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71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71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71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71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71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71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71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71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71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71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71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71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71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71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71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71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71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71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71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71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71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71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71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71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71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71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71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71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71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71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71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71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71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71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71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71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71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71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71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71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71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71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71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71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71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71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71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71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71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71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71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71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71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71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71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71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71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71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71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71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71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71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71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69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69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69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69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69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69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69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69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69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69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69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69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69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69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69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69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68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68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68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68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68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68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68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68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68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68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68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68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68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68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68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68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68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68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68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68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68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68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68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68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68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68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68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68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68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68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68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68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68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68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68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68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68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68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68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67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67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67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67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67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67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67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67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67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67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67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67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67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67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67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67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67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67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66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6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6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6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6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6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6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6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6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6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6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6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6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6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6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6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6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6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6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6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6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6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6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6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6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6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6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6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6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6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6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6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6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6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6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6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6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6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6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6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6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6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6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6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6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6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6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6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6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6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6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6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6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6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6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6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6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6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6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6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6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6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6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6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6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6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6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6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6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6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6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6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6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6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6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6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6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6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6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6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6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6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6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6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6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6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6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6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6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6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6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6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6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6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6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6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6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6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6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6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6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6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6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6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6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6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6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6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6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6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6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6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6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6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6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62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62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62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62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62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62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62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62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62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62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62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62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61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61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61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61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61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61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61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61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61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61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61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61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61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61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61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61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61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61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61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61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1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61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1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61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61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61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61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61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61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61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61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58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58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58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58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58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58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58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58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58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57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56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56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56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56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56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56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55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55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55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55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55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55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55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55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55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55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55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55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55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55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55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55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55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55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55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55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4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54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4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54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54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54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54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54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54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54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54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54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53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53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53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53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53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53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53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53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53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53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53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53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50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0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50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50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50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50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50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50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50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50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50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50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50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50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50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50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50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50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50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50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50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50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50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50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50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50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50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50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50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50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50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50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50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50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50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50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50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50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50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50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50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50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50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50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50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50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50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50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50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50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49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49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49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49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46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45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45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45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45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45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45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43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43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43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43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43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43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43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43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43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3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3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3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3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43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3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3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43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3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43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43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43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43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43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43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43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43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43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43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3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43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43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43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43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43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3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43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43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43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43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43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43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43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43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3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43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3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3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41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41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41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41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41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41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41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41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41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41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41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41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41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41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41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41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41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41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41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41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41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41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41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41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41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41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41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41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39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39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39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39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4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34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34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4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4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33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33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33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33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30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30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30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30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30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30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30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30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30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30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30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30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30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30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30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30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30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30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30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30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30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30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30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30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30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30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30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30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30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29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28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27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27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27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27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27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27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27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27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27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27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27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27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27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27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27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27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27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27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27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27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27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27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27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27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7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7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27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26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26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26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26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26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26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26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26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26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26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26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26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26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26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26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26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26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26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26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26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26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26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26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26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26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26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26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26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26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26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26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26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26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26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26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26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26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26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26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25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28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28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23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23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23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23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23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23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23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23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23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23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23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23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23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23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23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23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23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23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23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23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23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23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23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23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23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23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23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23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23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23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23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23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23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23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23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23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23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23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23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23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23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23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23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23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23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23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23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23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23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23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23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23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23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23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23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23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23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23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23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23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23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23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23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23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23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23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23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23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23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23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23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23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23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23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23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23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23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23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23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23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23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23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23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23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23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23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23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23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23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23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21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21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21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21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21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21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21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21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21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21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21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21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21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21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21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21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21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21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21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21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21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21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21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21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21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21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21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21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21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0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18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18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18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15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15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15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15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15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15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15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15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15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15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15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15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15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15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15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15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15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15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15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15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15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15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15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15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15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15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15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15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15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15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15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15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15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15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15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15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15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15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15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15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5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5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15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15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15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15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15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15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15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15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15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15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15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15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15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15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15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5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5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112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112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112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112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112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112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112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112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112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112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112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112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112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112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112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112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112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112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111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111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111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11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11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11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11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11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11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11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11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111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111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111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09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09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09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09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09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09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09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7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7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7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7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7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7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107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107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107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107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107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107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107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107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107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107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107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107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107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107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107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107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107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107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107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107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107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107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107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107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7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7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7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7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7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7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7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7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7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7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7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7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7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7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7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7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7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7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7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7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7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7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7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7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7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7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7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7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107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107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107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107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107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107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106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106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106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106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106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106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106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106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106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106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4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4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4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4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4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4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4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4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4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4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4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4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4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4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4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4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4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4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4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4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4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4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4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4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4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4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4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4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4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4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4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4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4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4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103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103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103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103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103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103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103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103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103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103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103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103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103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103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103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103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103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103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103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103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103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103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103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103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103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103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103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103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103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103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103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103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103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103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103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103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103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103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103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103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103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103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103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103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103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103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103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103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103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103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103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103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103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103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103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103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103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103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103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103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103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103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103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103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103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103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103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103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103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103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103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103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103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103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103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103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103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103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103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103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103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103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103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103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103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103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103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103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103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103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103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103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103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103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103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103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103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103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103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103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103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103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103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103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103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103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103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103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103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103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103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103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103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103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103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103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103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103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103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103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103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103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103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103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103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103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103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103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103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103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103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103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103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103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103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103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103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103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103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103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103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103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103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103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103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02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02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02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02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02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102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102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102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102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102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102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102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02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02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02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02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02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02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02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02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02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02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02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02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02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02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02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02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01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101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101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101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101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101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101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101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101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101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101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00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00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00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00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00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00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00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00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00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100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00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00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00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00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00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00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00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00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00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00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00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00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00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00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00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00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99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99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98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98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98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98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98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98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98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98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98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98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98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98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98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98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98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98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98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98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98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98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97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97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97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97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97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97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97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97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97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97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97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97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97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97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97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97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97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97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97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97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97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97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97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97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97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97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97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97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97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97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97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97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97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97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95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95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93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93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93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93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93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92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92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92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92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92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92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92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9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9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89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89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89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89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89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89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89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89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89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9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9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89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89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85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85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5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85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85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5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85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85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85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85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85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85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85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85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85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85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82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82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82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78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78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78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78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78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78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78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78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78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78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78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78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78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78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78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78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78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78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78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78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78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78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78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78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8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78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78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78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78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78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78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78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78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78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78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78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78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78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78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78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78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78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78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8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78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78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78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78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78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78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78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78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78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78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78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78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78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78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78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78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78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78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78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78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78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78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78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78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78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78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78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78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78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78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78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78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78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78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78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78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78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78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78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78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78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78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76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76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76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76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76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76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76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76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76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69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69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69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69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69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69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69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69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69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69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69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69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69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69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69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69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69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69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69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69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69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69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69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69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69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69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69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69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69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69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69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69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69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69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69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69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69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69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69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69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69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69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69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69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69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69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69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69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69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69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69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69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69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69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69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69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69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69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69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69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69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69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69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69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69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69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69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69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69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69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69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69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69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69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69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69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67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67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64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64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64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64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64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64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64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64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64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64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64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64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64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64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64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64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64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64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64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4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64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64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4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4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4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64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4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4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64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4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4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64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64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64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4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4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64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64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64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64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64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64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64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64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64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64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64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64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64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64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64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64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64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64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64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64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64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64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64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64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64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64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64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64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64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64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64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64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64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64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64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64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64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63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63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60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60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60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60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60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60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60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59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59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59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59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59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59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59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59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59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59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59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59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59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59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59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59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59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59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59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59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59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59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59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59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59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59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59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59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59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59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59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59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59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59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59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59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59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59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58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58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58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58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58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58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58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58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58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58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58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58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58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58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58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58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58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58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58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58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58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58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58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58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58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58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58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58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58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58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58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58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58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58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58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58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58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58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58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58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58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58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58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58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58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58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58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58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58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58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58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58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58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58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58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58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58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58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58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58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58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58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58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58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58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58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58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58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58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58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58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58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58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58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58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58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58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58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58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58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58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58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58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58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58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58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56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56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56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56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56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56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56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56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56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56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56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56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56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56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56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56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56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56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56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56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56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56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56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56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56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56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56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56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56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56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56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56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56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56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56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56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56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56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56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56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56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56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56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56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56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56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56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56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56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56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56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56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56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56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56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56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56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56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56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56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56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56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56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56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56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56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56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56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56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56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56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56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56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56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56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56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56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56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56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56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56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56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56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56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56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56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56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56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56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56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56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56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56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56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56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56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56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56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56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56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55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55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55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55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55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55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55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55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55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55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55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55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55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55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55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55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55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55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55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55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55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55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55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55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55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55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55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55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55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55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55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55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55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55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55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55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55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55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55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55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55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55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55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55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55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55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55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55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55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55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55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55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55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55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55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55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55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55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55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55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55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55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55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55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55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55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55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55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55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55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55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55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55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55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55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55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55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55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55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55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55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55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55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55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55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55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55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55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55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55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55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55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55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55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55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55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55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55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55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55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55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55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55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55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55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55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55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55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55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55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55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55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55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55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55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55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55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55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55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55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55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55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55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55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55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55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55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55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55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55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55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55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55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55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55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55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55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55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55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55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55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55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55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55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55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55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55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55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55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55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55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55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55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55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55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55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55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55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55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55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55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55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55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55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55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55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55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55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55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55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55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55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55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55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55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55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55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55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55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55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55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55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55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55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55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55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55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55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55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55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55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55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55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55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55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55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55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55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55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55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55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55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55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55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55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55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55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55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55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55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55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55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55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55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55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55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55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55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55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55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55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55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55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55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55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55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55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55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55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55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55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55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55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55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55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55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55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55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55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55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55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55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55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55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55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55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55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55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55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55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55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55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55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55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55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55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55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55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55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55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55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55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55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55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55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55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55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55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55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55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55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55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55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55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55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55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55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55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55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55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55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55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55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55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55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55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55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55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55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55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55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55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55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55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55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55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55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55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55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55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55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55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55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55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55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55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55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55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55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55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55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55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55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55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55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55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55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55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55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55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55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55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55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55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55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55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55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55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55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55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55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55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55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55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55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55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55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55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55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55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55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55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55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55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55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55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55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55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55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55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54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54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54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54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54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54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54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54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54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54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54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54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54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54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54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54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52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52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52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52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52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52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52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52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52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52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52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52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52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52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52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52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52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52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52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52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52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52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52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52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52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52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52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52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52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52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52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52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52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52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52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52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52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52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52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52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52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52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52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52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52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52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52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52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52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52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52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52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52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52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52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52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52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52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52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52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52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52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52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52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52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52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52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52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52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52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52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52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52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52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52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52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52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52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52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52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52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52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52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52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52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52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52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52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52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52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52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52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50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50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50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50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50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50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50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50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50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50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50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50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50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50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50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50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50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50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50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50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50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50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50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50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50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50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50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50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49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49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49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49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49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49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49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49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49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49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49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49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49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49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49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49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49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49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49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49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49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49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49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49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49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49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49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49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49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49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49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49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49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49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49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49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49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49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49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49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49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49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49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49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49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49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49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49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49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49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49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49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49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49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49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49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49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49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49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49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49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49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49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49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49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49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49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49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49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49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49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49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49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49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49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49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49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49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49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49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49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49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49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49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49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49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49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49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49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49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49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49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49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49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49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49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49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49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49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49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49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49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49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49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49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49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49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49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49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49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49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49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49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49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49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49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49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49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49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49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49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49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49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49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49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49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49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49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49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49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49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49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49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49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49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49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49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49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49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49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49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49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49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49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49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49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49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49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49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49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49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49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49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49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49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49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49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49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49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49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49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49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49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49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49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49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49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49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49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49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49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49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49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49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49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49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49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49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49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49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49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49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49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49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49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49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49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49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49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49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49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49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49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49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49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49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49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49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49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49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49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49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49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49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49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49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49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49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49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49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49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49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49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49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49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49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49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49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49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49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49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49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49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49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49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49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49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49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49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49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49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49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49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49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49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49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49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49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49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49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49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49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49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49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49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49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49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49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49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49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49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49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49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49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49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49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49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49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49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49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49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49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49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49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49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49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49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49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49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49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49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49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49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49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49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49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49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49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49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49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49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49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49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49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49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49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49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49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49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49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49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49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49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49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49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49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49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49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49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49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49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49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49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49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49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49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49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49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49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49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49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49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49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49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49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49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49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49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49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49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49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49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49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49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49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49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49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49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49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49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49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49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49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49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49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49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49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49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49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49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49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49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49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49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49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49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49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49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49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49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49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49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49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49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49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49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49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49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49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49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49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49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49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49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49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49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49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49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49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49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49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49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49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49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49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49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49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49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49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49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49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49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49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49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49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49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49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49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49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49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49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49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49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49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49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49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49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49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49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49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49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49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49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49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49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49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49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49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49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49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49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49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49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49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49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49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49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49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49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49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49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49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49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49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49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49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49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49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49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49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49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49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49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49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49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49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49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49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49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49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49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49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49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49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49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49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49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49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49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49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49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49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49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49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49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49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49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49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49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49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49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49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49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49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49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49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49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49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49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49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49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49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49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49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49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49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49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49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49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49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49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49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49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49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49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49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49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49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49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49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49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49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49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49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49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49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49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49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49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49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49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49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49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49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49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49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49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49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49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49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49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49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49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49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49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49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49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49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49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49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49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49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49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49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49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49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49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49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49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49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49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49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49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49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49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49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49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49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49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49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49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49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49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49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49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49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49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49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49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49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49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49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49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49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49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49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49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49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49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49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49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49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49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49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49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49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49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49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49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49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49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49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49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49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49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49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49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49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49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49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49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49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49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49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49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49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49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49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49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49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49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49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49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49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49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49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49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49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49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49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49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49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49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49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49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49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49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49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49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49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49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49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49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49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49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49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49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49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49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49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49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49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49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49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49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49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49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49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49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49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49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49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49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49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49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49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49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49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49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49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49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49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49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49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49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49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49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49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49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49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49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49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49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49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49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49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49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49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49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49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49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49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49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49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49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49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49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49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49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49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49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49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49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49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49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49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49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49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49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49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49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49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49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49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49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49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49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49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49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49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49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49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49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49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49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49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49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49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49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49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49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49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49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49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49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49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49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49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49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49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49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49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49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49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49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49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49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49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49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49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49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49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49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49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49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49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49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49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49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49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49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49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49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49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49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49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49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49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49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49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49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49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49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49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49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49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49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49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49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49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49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49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49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49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49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49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49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49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49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49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49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49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49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49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49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49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49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49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49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49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49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49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49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49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49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49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49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49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49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49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49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49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49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49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49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49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49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49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49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49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49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49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49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49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49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49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49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49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49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49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49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49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49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49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49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49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49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49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49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49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49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49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49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49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49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49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49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49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49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49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49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49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49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49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49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49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49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49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49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49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49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49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49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49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49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49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49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49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49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49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49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49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49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49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49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49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49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49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49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49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49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49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49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49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49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49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49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49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49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49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49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49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49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49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49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49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49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49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49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49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49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49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49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49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49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49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49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49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49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49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49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49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49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49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49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49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49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49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49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49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49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49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49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49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49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49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49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49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49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49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49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49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49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49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49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49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49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49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49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49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49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49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49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49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49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49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49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49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49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49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49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49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49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49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49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49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49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49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49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49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49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49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49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49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49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49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49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49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49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49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49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49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49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49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49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49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49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49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49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49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49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49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49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49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49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49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49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49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49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49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49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49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49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49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49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49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49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49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49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49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49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49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49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49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49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49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49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49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49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49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49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49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49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49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49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49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49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49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49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49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49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49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49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49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49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49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49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49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49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49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49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49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49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49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49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49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49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49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49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49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49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49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49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49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49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49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49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49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49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49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49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49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49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49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49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49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49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49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49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49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49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49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49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49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49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49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49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49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49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49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49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49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49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49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49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49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49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49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49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49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49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49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49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49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49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49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49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49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49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49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49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49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49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49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49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49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49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49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49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49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49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49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49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49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49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49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49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49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49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49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49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49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49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49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49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49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49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49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49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49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49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49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49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49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49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49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49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49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49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49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49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49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49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49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49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49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49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49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49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49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49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49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49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49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49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49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49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49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49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49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49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49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49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49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49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49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49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49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49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49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49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49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49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49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49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49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49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49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49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49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49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49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49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49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49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49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49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49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49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49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49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49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49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49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49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49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49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49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49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49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49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49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49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49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49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49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49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49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49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49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49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49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49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49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49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49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49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49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49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49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49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49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49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49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49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49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49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49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49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49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49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49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49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49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49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49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49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49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47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47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47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47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47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47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47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47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47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47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47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47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47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47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47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47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47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47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47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47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47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47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47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45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45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45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45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45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45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45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45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45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45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45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45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45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45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45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45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45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45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45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45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45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45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45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45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45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45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45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45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45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45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45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45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45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45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44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44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44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44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44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44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44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43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43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43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43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43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43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43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43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43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43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43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43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43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43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43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43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43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43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43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43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43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43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43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43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43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43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43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43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43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43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43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43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43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43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43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43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43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43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43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43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43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43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43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43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43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43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43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43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43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43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43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43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43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43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43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43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43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43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43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43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43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43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43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43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43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43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43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43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43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43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43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43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43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43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43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43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43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43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43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43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43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43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43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43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43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43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43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43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43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43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43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43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43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43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43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43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43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43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43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43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43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43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43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43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43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43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41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41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41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41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41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41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41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41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41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41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41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41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41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41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41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41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41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41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41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41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41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41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41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41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41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41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41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41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41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41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41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41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41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41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41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41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41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41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41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41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41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41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41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41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41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41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41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41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41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41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41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41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41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41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41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41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41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41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41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41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41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41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41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41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41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41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41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41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41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41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41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41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41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41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41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41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41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41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41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41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41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41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41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41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41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41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41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41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41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41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41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41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41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41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41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41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41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41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41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41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41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41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41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41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41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41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41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41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41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41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41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41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41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41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41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41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41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41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41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41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41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41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41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41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41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41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41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41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41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41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41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41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41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41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41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41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41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41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41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41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41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41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41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41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41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41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41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41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41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41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41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41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41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41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41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41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41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41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41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41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41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41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41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41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41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41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41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41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41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41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41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41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41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41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41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41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41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41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41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41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41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41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41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41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41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41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41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41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41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41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41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41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41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41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41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41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41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41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41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41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41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41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41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41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41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41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41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41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41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41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41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41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41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41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41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41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41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41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41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41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41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41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41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41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41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41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41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41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41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41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41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41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41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41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41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41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41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41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41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41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41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41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41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41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41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39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39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39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39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39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39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39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39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39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39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39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39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39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39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39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39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39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39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39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39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39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39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39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39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39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39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39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39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39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39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39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39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39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39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39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39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39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39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39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39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39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39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39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39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39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39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39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39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39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39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39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39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39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39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39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39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39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39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39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39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39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39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39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39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39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39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39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39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39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39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39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39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39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39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39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39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39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39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39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39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39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39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39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39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39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39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39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39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39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39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39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39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39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39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39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39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39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39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39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39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39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39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39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39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39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39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39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39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39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39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39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39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39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39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39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39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39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39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39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39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39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39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39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39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39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39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39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39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39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39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39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39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39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39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39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39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39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39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39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39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39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39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39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39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39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38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34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34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34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34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34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34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34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34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34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34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34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34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34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34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34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34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34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34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34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34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34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34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34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34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34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34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34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34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34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34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34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34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34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34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34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34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34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34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34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34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34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34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34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34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34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34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34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34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34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34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34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34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34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34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34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34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34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34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34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34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34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34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34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34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34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34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34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34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34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34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34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34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34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34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34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34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34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34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34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34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34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34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34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34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34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34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34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34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34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34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34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34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34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34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34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34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34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34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34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34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34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34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4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4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34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4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4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34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4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4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34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4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4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34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34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34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34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34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34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34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34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34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34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34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34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34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34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34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34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34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34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34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34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34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34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34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34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34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34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34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4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4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34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4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4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34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4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4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34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4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4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34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34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34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34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34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34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34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34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34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34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34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34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34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34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34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34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34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34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4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4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34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4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4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34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34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34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34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34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34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34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34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34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34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34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34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34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34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34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34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34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4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4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34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34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34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34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34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34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34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34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34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34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34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34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34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34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34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34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34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34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34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34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34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34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34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34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34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34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34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34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34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34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34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34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34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34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34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34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34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34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34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34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34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34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34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34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34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34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34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34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31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31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31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31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31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31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31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31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31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31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31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31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31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31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31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31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31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31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31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31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31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29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28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28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24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24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24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24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24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24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24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24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24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24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24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24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24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24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24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24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24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24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24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24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24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24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24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24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24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24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24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24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24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24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24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24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23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23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23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23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23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23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23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23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23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23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23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23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23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23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23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23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23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23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23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23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23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21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21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21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21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21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21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21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21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21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21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21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21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21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21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21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21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21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21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21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21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21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21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21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21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21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21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21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21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21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21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21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21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21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20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20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20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20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20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20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20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20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20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20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20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20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20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20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20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1"/>
    <n v="18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1"/>
    <n v="18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1"/>
    <n v="18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1"/>
    <n v="18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1"/>
    <n v="18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1"/>
    <n v="18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1"/>
    <n v="18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1"/>
    <n v="18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1"/>
    <n v="18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1"/>
    <n v="18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1"/>
    <n v="18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1"/>
    <n v="18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1"/>
    <n v="18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1"/>
    <n v="18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1"/>
    <n v="18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1"/>
    <n v="18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1"/>
    <n v="18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1"/>
    <n v="18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1"/>
    <n v="18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1"/>
    <n v="18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1"/>
    <n v="18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1"/>
    <n v="18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1"/>
    <n v="18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1"/>
    <n v="18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1"/>
    <n v="18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1"/>
    <n v="18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1"/>
    <n v="18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1"/>
    <n v="18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1"/>
    <n v="18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1"/>
    <n v="18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1"/>
    <n v="18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1"/>
    <n v="18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1"/>
    <n v="18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1"/>
    <n v="18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1"/>
    <n v="18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1"/>
    <n v="18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1"/>
    <n v="18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1"/>
    <n v="18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1"/>
    <n v="18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1"/>
    <n v="18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8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8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1"/>
    <n v="18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1"/>
    <n v="18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1"/>
    <n v="18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1"/>
    <n v="18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1"/>
    <n v="18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1"/>
    <n v="18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1"/>
    <n v="18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1"/>
    <n v="18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1"/>
    <n v="18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1"/>
    <n v="18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1"/>
    <n v="18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1"/>
    <n v="18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1"/>
    <n v="18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1"/>
    <n v="18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1"/>
    <n v="18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1"/>
    <n v="18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1"/>
    <n v="18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1"/>
    <n v="18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1"/>
    <n v="17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1"/>
    <n v="17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1"/>
    <n v="17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1"/>
    <n v="17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1"/>
    <n v="17"/>
    <s v="Prathapa T R"/>
    <m/>
    <m/>
  </r>
  <r>
    <x v="604"/>
    <x v="0"/>
    <x v="2"/>
    <s v="INEXT_001050000640"/>
    <s v="L000013932"/>
    <s v="L000013932"/>
    <s v="Non-LFF"/>
    <s v=""/>
    <m/>
    <b v="1"/>
    <x v="2"/>
    <x v="2"/>
    <d v="2026-04-01T00:00:00"/>
    <m/>
    <m/>
    <x v="1"/>
    <n v="15"/>
    <s v="Ruby Grace Garcia"/>
    <m/>
    <m/>
  </r>
  <r>
    <x v="604"/>
    <x v="0"/>
    <x v="2"/>
    <s v="CFLTFLE_13060000000073"/>
    <s v="L000010274"/>
    <s v="L000010274"/>
    <s v="Non-LFF"/>
    <s v=""/>
    <m/>
    <b v="1"/>
    <x v="2"/>
    <x v="2"/>
    <d v="2026-04-01T00:00:00"/>
    <m/>
    <m/>
    <x v="1"/>
    <n v="15"/>
    <s v="Ruby Grace Garcia"/>
    <m/>
    <m/>
  </r>
  <r>
    <x v="605"/>
    <x v="0"/>
    <x v="2"/>
    <s v="PLEAN_X370221IT5014100"/>
    <s v="H000000181"/>
    <s v="H000000181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PLEAN_X370231IT5014100"/>
    <s v="H000000181"/>
    <s v="H000000181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F003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F922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C239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MAPR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RTEM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5"/>
    <x v="0"/>
    <x v="2"/>
    <s v="CSCALA_1759$RTCO"/>
    <s v="H000003613"/>
    <s v="H000003613"/>
    <s v="Non-LFF"/>
    <s v=""/>
    <m/>
    <b v="1"/>
    <x v="1"/>
    <x v="2"/>
    <d v="2026-04-01T00:00:00"/>
    <m/>
    <m/>
    <x v="1"/>
    <n v="15"/>
    <s v="Rayneil Reas"/>
    <m/>
    <m/>
  </r>
  <r>
    <x v="606"/>
    <x v="0"/>
    <x v="2"/>
    <s v="CNOW_7210$$$0000057293 Recycling Service"/>
    <s v="L000012219"/>
    <s v="L000012219"/>
    <s v="Non-LFF"/>
    <s v=""/>
    <m/>
    <b v="1"/>
    <x v="2"/>
    <x v="2"/>
    <d v="2026-04-01T00:00:00"/>
    <m/>
    <m/>
    <x v="1"/>
    <n v="15"/>
    <s v="Ruby Grace Garcia"/>
    <m/>
    <m/>
  </r>
  <r>
    <x v="606"/>
    <x v="0"/>
    <x v="2"/>
    <s v="CNOW_7210$$$0000015111 SD Works Council"/>
    <s v="L000012340"/>
    <s v="L000012340"/>
    <s v="Non-LFF"/>
    <s v=""/>
    <m/>
    <b v="1"/>
    <x v="2"/>
    <x v="2"/>
    <d v="2026-04-01T00:00:00"/>
    <m/>
    <m/>
    <x v="1"/>
    <n v="15"/>
    <s v="Ruby Grace Garcia"/>
    <m/>
    <m/>
  </r>
  <r>
    <x v="606"/>
    <x v="0"/>
    <x v="2"/>
    <s v="CFLTFLE_2760BGBFBA"/>
    <s v="L000012474"/>
    <s v="L000012474"/>
    <s v="Non-LFF"/>
    <s v=""/>
    <m/>
    <b v="1"/>
    <x v="2"/>
    <x v="2"/>
    <d v="2026-04-01T00:00:00"/>
    <m/>
    <m/>
    <x v="1"/>
    <n v="15"/>
    <s v="Ruby Grace Garcia"/>
    <m/>
    <m/>
  </r>
  <r>
    <x v="606"/>
    <x v="0"/>
    <x v="2"/>
    <s v="CFLTFLE_2760BGBFN3"/>
    <s v="L000012474"/>
    <s v="L000012474"/>
    <s v="Non-LFF"/>
    <s v=""/>
    <m/>
    <b v="1"/>
    <x v="2"/>
    <x v="2"/>
    <d v="2026-04-01T00:00:00"/>
    <m/>
    <m/>
    <x v="1"/>
    <n v="15"/>
    <s v="Ruby Grace Garcia"/>
    <m/>
    <m/>
  </r>
  <r>
    <x v="607"/>
    <x v="0"/>
    <x v="2"/>
    <s v="CLFF_1000$$$DE10890000"/>
    <s v="G000001151"/>
    <s v="G000001151"/>
    <s v="LFF (MDG-F)"/>
    <s v="DE10890000"/>
    <m/>
    <b v="1"/>
    <x v="0"/>
    <x v="4"/>
    <d v="2026-04-10T00:00:00"/>
    <m/>
    <m/>
    <x v="1"/>
    <n v="8"/>
    <s v="Trixie Antonino"/>
    <m/>
    <m/>
  </r>
  <r>
    <x v="608"/>
    <x v="0"/>
    <x v="2"/>
    <s v="CLFF_1000$$$DE20518100"/>
    <s v="G000000397"/>
    <s v="G000000397"/>
    <s v="LFF (MDG-F)"/>
    <s v="DE20518100"/>
    <m/>
    <b v="1"/>
    <x v="0"/>
    <x v="4"/>
    <d v="2026-04-10T00:00:00"/>
    <m/>
    <m/>
    <x v="1"/>
    <n v="8"/>
    <s v="Trixie Antonino"/>
    <m/>
    <m/>
  </r>
  <r>
    <x v="608"/>
    <x v="0"/>
    <x v="8"/>
    <s v="CLFF_1000$$$DE20553406"/>
    <s v="G000000397"/>
    <s v="Trash"/>
    <s v="LFF (MDG-F)"/>
    <s v="DE20553406"/>
    <m/>
    <b v="0"/>
    <x v="0"/>
    <x v="4"/>
    <d v="2026-04-10T00:00:00"/>
    <m/>
    <m/>
    <x v="1"/>
    <n v="8"/>
    <s v="Trixie Antonino"/>
    <m/>
    <m/>
  </r>
  <r>
    <x v="608"/>
    <x v="0"/>
    <x v="8"/>
    <s v="CLFF_1000$$$DE20553407"/>
    <s v="G000000397"/>
    <s v="Trash"/>
    <s v="LFF (MDG-F)"/>
    <s v="DE20553407"/>
    <m/>
    <b v="0"/>
    <x v="0"/>
    <x v="4"/>
    <d v="2026-04-10T00:00:00"/>
    <m/>
    <m/>
    <x v="1"/>
    <n v="8"/>
    <s v="Trixie Antonino"/>
    <m/>
    <m/>
  </r>
  <r>
    <x v="609"/>
    <x v="0"/>
    <x v="2"/>
    <s v="CLFF_1000$$$DE10678100"/>
    <s v="G000000341"/>
    <s v="G000000341"/>
    <s v="LFF (MDG-F)"/>
    <s v="DE10678100"/>
    <m/>
    <b v="1"/>
    <x v="0"/>
    <x v="4"/>
    <d v="2026-04-10T00:00:00"/>
    <m/>
    <m/>
    <x v="1"/>
    <n v="8"/>
    <s v="Trixie Antonino"/>
    <m/>
    <m/>
  </r>
  <r>
    <x v="609"/>
    <x v="0"/>
    <x v="2"/>
    <s v="CORAERP_MMOR1975.9852"/>
    <s v="G000001118"/>
    <s v="G000001118"/>
    <s v="Non-LFF"/>
    <s v=""/>
    <m/>
    <b v="1"/>
    <x v="0"/>
    <x v="4"/>
    <d v="2026-04-10T00:00:00"/>
    <m/>
    <m/>
    <x v="1"/>
    <n v="8"/>
    <s v="Trixie Antonino"/>
    <m/>
    <m/>
  </r>
  <r>
    <x v="609"/>
    <x v="0"/>
    <x v="2"/>
    <s v="CLFF_7210$$$2123GMB010"/>
    <s v="G000001118"/>
    <s v="G000001118"/>
    <s v="LFF (MDG-F)"/>
    <s v="2123GMB010"/>
    <m/>
    <b v="1"/>
    <x v="0"/>
    <x v="4"/>
    <d v="2026-04-10T00:00:00"/>
    <m/>
    <m/>
    <x v="1"/>
    <n v="8"/>
    <s v="Trixie Antonino"/>
    <m/>
    <m/>
  </r>
  <r>
    <x v="610"/>
    <x v="0"/>
    <x v="2"/>
    <s v="CSCALA_1022$ITD_IT8"/>
    <s v="G000000279"/>
    <s v="G000000279"/>
    <s v="Non-LFF"/>
    <s v=""/>
    <m/>
    <b v="1"/>
    <x v="0"/>
    <x v="4"/>
    <d v="2026-04-10T00:00:00"/>
    <m/>
    <m/>
    <x v="1"/>
    <n v="8"/>
    <s v="Trixie Antonino"/>
    <m/>
    <m/>
  </r>
  <r>
    <x v="610"/>
    <x v="0"/>
    <x v="2"/>
    <s v="CSCALA_1022$ITN_T04"/>
    <s v="G000000277"/>
    <s v="G000000277"/>
    <s v="Non-LFF"/>
    <s v=""/>
    <m/>
    <b v="1"/>
    <x v="0"/>
    <x v="4"/>
    <d v="2026-04-10T00:00:00"/>
    <m/>
    <m/>
    <x v="1"/>
    <n v="8"/>
    <s v="Trixie Antonino"/>
    <m/>
    <m/>
  </r>
  <r>
    <x v="611"/>
    <x v="0"/>
    <x v="2"/>
    <s v="CEMERAL_700061019903EQ "/>
    <s v="L000013998"/>
    <s v="L000013998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45.5152 "/>
    <s v="L000013998"/>
    <s v="L000013998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75.5109 "/>
    <s v="L000013998"/>
    <s v="L000013998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75.9923 "/>
    <s v="L000013936"/>
    <s v="L00001393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ORAERP_MMOR1975.9924 "/>
    <s v="L000013936"/>
    <s v="L00001393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97906 "/>
    <s v="L000013936"/>
    <s v="L00001393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NOW_7210$$$0000056228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80000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81400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PHOENX_01010000681401 "/>
    <s v="L000005249"/>
    <s v="L000005249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LFF_7210$$$1756C07246 "/>
    <s v="L000005249"/>
    <s v="L000005249"/>
    <s v="LFF (MDG-F)"/>
    <s v="1756C07246"/>
    <m/>
    <b v="1"/>
    <x v="2"/>
    <x v="4"/>
    <d v="2026-04-10T00:00:00"/>
    <m/>
    <m/>
    <x v="1"/>
    <n v="8"/>
    <s v="Ruby Grace Garcia"/>
    <m/>
    <m/>
  </r>
  <r>
    <x v="611"/>
    <x v="0"/>
    <x v="2"/>
    <s v="CNOW_7210$$$0000020336 "/>
    <s v="L000007806"/>
    <s v="L000007806"/>
    <s v="Non-LFF"/>
    <s v=""/>
    <m/>
    <b v="1"/>
    <x v="2"/>
    <x v="4"/>
    <d v="2026-04-10T00:00:00"/>
    <m/>
    <m/>
    <x v="1"/>
    <n v="8"/>
    <s v="Ruby Grace Garcia"/>
    <m/>
    <m/>
  </r>
  <r>
    <x v="611"/>
    <x v="0"/>
    <x v="2"/>
    <s v="CNOW_7210$$$0000040576 "/>
    <s v="L000007806"/>
    <s v="L000007806"/>
    <s v="Non-LFF"/>
    <s v=""/>
    <m/>
    <b v="1"/>
    <x v="2"/>
    <x v="4"/>
    <d v="2026-04-10T00:00:00"/>
    <m/>
    <m/>
    <x v="1"/>
    <n v="8"/>
    <s v="Ruby Grace Garcia"/>
    <m/>
    <m/>
  </r>
  <r>
    <x v="612"/>
    <x v="0"/>
    <x v="2"/>
    <s v="CFLTFLE_2760BGLS-L1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3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4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5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7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8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2"/>
    <x v="0"/>
    <x v="2"/>
    <s v="CFLTFLE_2760BGLS-L9"/>
    <s v="L000014040"/>
    <s v="L000014040"/>
    <s v="Non-LFF"/>
    <s v=""/>
    <m/>
    <b v="1"/>
    <x v="2"/>
    <x v="4"/>
    <d v="2026-04-10T00:00:00"/>
    <m/>
    <m/>
    <x v="1"/>
    <n v="8"/>
    <s v="Prathapa T R"/>
    <m/>
    <m/>
  </r>
  <r>
    <x v="613"/>
    <x v="0"/>
    <x v="2"/>
    <s v="CORAERP_MMOR1945.6586"/>
    <s v="L000013891"/>
    <s v="L000013891"/>
    <s v="Non-LFF"/>
    <s v=""/>
    <m/>
    <b v="1"/>
    <x v="2"/>
    <x v="4"/>
    <d v="2026-04-10T00:00:00"/>
    <m/>
    <m/>
    <x v="1"/>
    <n v="8"/>
    <s v="Prathapa T R"/>
    <m/>
    <m/>
  </r>
  <r>
    <x v="614"/>
    <x v="0"/>
    <x v="2"/>
    <s v="D30014200000000"/>
    <s v="L000013318"/>
    <s v="L000013318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INEXT_100000620117"/>
    <s v="L000010345"/>
    <s v="L000010345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INEXT_100000620137"/>
    <s v="L000010341"/>
    <s v="L000010341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40"/>
    <s v="G000000630"/>
    <s v="G000000630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40"/>
    <s v="G000000630"/>
    <s v="G000000630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40"/>
    <s v="G000000630"/>
    <s v="G000000630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30"/>
    <s v="L000013387"/>
    <s v="L000013387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30"/>
    <s v="L000013387"/>
    <s v="L000013387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30"/>
    <s v="L000013387"/>
    <s v="L000013387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8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8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8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4000000047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5000000047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FLTFLE_23960000000470"/>
    <s v="L000014006"/>
    <s v="L000014006"/>
    <s v="Non-LFF"/>
    <s v=""/>
    <m/>
    <b v="1"/>
    <x v="2"/>
    <x v="4"/>
    <d v="2026-04-10T00:00:00"/>
    <m/>
    <m/>
    <x v="1"/>
    <n v="8"/>
    <s v="Ruby Grace Garcia"/>
    <m/>
    <m/>
  </r>
  <r>
    <x v="614"/>
    <x v="0"/>
    <x v="2"/>
    <s v="CORAERP_MMOR1975.6639"/>
    <s v="L000006519"/>
    <s v="L000006519"/>
    <s v="Non-LFF"/>
    <s v=""/>
    <m/>
    <b v="1"/>
    <x v="2"/>
    <x v="4"/>
    <d v="2026-04-10T00:00:00"/>
    <m/>
    <m/>
    <x v="1"/>
    <n v="8"/>
    <s v="Ruby Grace Garcia"/>
    <m/>
    <m/>
  </r>
  <r>
    <x v="615"/>
    <x v="0"/>
    <x v="2"/>
    <s v="CLFF_1000$$$DK50C05004"/>
    <s v="H000002158"/>
    <s v="H000002158"/>
    <s v="LFF (MDG-F)"/>
    <s v="DK50C05004"/>
    <m/>
    <b v="1"/>
    <x v="1"/>
    <x v="4"/>
    <d v="2026-04-15T00:00:00"/>
    <m/>
    <m/>
    <x v="0"/>
    <n v="5"/>
    <s v="Riccardo CASSANESE"/>
    <m/>
    <m/>
  </r>
  <r>
    <x v="615"/>
    <x v="0"/>
    <x v="2"/>
    <s v="CLFF_1000$$$DK50C05005"/>
    <s v="H000002158"/>
    <s v="H000002158"/>
    <s v="LFF (MDG-F)"/>
    <s v="DK50C05005"/>
    <m/>
    <b v="1"/>
    <x v="1"/>
    <x v="4"/>
    <d v="2026-04-15T00:00:00"/>
    <m/>
    <m/>
    <x v="0"/>
    <n v="5"/>
    <s v="Riccardo CASSANESE"/>
    <m/>
    <m/>
  </r>
  <r>
    <x v="615"/>
    <x v="0"/>
    <x v="2"/>
    <s v="CLFF_1000$$$DK50OF0007"/>
    <s v="H000002158"/>
    <s v="H000002158"/>
    <s v="LFF (MDG-F)"/>
    <s v="DK50OF0007"/>
    <m/>
    <b v="1"/>
    <x v="1"/>
    <x v="4"/>
    <d v="2026-04-15T00:00:00"/>
    <m/>
    <m/>
    <x v="0"/>
    <n v="5"/>
    <s v="Riccardo CASSANESE"/>
    <m/>
    <m/>
  </r>
  <r>
    <x v="615"/>
    <x v="0"/>
    <x v="2"/>
    <s v="CLFF_1000$$$DK50OF0008"/>
    <s v="H000002158"/>
    <s v="H000002158"/>
    <s v="LFF (MDG-F)"/>
    <s v="DK50OF0008"/>
    <m/>
    <b v="1"/>
    <x v="1"/>
    <x v="4"/>
    <d v="2026-04-15T00:00:00"/>
    <m/>
    <m/>
    <x v="0"/>
    <n v="5"/>
    <s v="Riccardo CASSANESE"/>
    <m/>
    <m/>
  </r>
  <r>
    <x v="615"/>
    <x v="0"/>
    <x v="2"/>
    <s v="CLFF_1000$$$FI50C00031"/>
    <s v="H000002228"/>
    <s v="H000002228"/>
    <s v="LFF (MDG-F)"/>
    <s v="FI50C00031"/>
    <m/>
    <b v="1"/>
    <x v="1"/>
    <x v="4"/>
    <d v="2026-04-15T00:00:00"/>
    <m/>
    <m/>
    <x v="0"/>
    <n v="5"/>
    <s v="Riccardo CASSANESE"/>
    <m/>
    <m/>
  </r>
  <r>
    <x v="615"/>
    <x v="0"/>
    <x v="2"/>
    <s v="CLFF_1000$$$FI50C00032"/>
    <s v="H000002228"/>
    <s v="H000002228"/>
    <s v="LFF (MDG-F)"/>
    <s v="FI50C00032"/>
    <m/>
    <b v="1"/>
    <x v="1"/>
    <x v="4"/>
    <d v="2026-04-15T00:00:00"/>
    <m/>
    <m/>
    <x v="0"/>
    <n v="5"/>
    <s v="Riccardo CASSANESE"/>
    <m/>
    <m/>
  </r>
  <r>
    <x v="615"/>
    <x v="0"/>
    <x v="2"/>
    <s v="CLFF_1000$$$FI50OF0016"/>
    <s v="H000002228"/>
    <s v="H000002228"/>
    <s v="LFF (MDG-F)"/>
    <s v="FI50OF0016"/>
    <m/>
    <b v="1"/>
    <x v="1"/>
    <x v="4"/>
    <d v="2026-04-15T00:00:00"/>
    <m/>
    <m/>
    <x v="0"/>
    <n v="5"/>
    <s v="Riccardo CASSANESE"/>
    <m/>
    <m/>
  </r>
  <r>
    <x v="615"/>
    <x v="0"/>
    <x v="2"/>
    <s v="CLFF_1000$$$FI50OF0017"/>
    <s v="H000002228"/>
    <s v="H000002228"/>
    <s v="LFF (MDG-F)"/>
    <s v="FI50OF0017"/>
    <m/>
    <b v="1"/>
    <x v="1"/>
    <x v="4"/>
    <d v="2026-04-15T00:00:00"/>
    <m/>
    <m/>
    <x v="0"/>
    <n v="5"/>
    <s v="Riccardo CASSANESE"/>
    <m/>
    <m/>
  </r>
  <r>
    <x v="615"/>
    <x v="0"/>
    <x v="2"/>
    <s v="CLFF_1000$$$NO50C00024"/>
    <s v="H000002372"/>
    <s v="H000002372"/>
    <s v="LFF (MDG-F)"/>
    <s v="NO50C00024"/>
    <m/>
    <b v="1"/>
    <x v="1"/>
    <x v="4"/>
    <d v="2026-04-15T00:00:00"/>
    <m/>
    <m/>
    <x v="0"/>
    <n v="5"/>
    <s v="Riccardo CASSANESE"/>
    <m/>
    <m/>
  </r>
  <r>
    <x v="615"/>
    <x v="0"/>
    <x v="2"/>
    <s v="CLFF_1000$$$NO50OF0008"/>
    <s v="H000002372"/>
    <s v="H000002372"/>
    <s v="LFF (MDG-F)"/>
    <s v="NO50OF0008"/>
    <m/>
    <b v="1"/>
    <x v="1"/>
    <x v="4"/>
    <d v="2026-04-15T00:00:00"/>
    <m/>
    <m/>
    <x v="0"/>
    <n v="5"/>
    <s v="Riccardo CASSANESE"/>
    <m/>
    <m/>
  </r>
  <r>
    <x v="615"/>
    <x v="0"/>
    <x v="2"/>
    <s v="CLFF_1000$$$NO50C00025"/>
    <s v="H000002372"/>
    <s v="H000002372"/>
    <s v="LFF (MDG-F)"/>
    <s v="NO50C00025"/>
    <m/>
    <b v="1"/>
    <x v="1"/>
    <x v="4"/>
    <d v="2026-04-15T00:00:00"/>
    <m/>
    <m/>
    <x v="0"/>
    <n v="5"/>
    <s v="Riccardo CASSANESE"/>
    <m/>
    <m/>
  </r>
  <r>
    <x v="615"/>
    <x v="0"/>
    <x v="2"/>
    <s v="CLFF_1000$$$NO50OF0009"/>
    <s v="H000002372"/>
    <s v="H000002372"/>
    <s v="LFF (MDG-F)"/>
    <s v="NO50OF0009"/>
    <m/>
    <b v="1"/>
    <x v="1"/>
    <x v="4"/>
    <d v="2026-04-15T00:00:00"/>
    <m/>
    <m/>
    <x v="0"/>
    <n v="5"/>
    <s v="Riccardo CASSANESE"/>
    <m/>
    <m/>
  </r>
  <r>
    <x v="615"/>
    <x v="0"/>
    <x v="2"/>
    <s v="CLFF_1000$$$SE50C00016"/>
    <s v="H000002407"/>
    <s v="H000002407"/>
    <s v="LFF (MDG-F)"/>
    <s v="SE50C00016"/>
    <m/>
    <b v="1"/>
    <x v="1"/>
    <x v="4"/>
    <d v="2026-04-15T00:00:00"/>
    <m/>
    <m/>
    <x v="0"/>
    <n v="5"/>
    <s v="Riccardo CASSANESE"/>
    <m/>
    <m/>
  </r>
  <r>
    <x v="615"/>
    <x v="0"/>
    <x v="2"/>
    <s v="CLFF_1000$$$SE50OF0009"/>
    <s v="H000002407"/>
    <s v="H000002407"/>
    <s v="LFF (MDG-F)"/>
    <s v="SE50OF0009"/>
    <m/>
    <b v="1"/>
    <x v="1"/>
    <x v="4"/>
    <d v="2026-04-15T00:00:00"/>
    <m/>
    <m/>
    <x v="0"/>
    <n v="5"/>
    <s v="Riccardo CASSANESE"/>
    <m/>
    <m/>
  </r>
  <r>
    <x v="615"/>
    <x v="0"/>
    <x v="2"/>
    <s v="CLFF_1000$$$SE50OF0010"/>
    <s v="H000002407"/>
    <s v="H000002407"/>
    <s v="LFF (MDG-F)"/>
    <s v="SE50OF0010"/>
    <m/>
    <b v="1"/>
    <x v="1"/>
    <x v="4"/>
    <d v="2026-04-15T00:00:00"/>
    <m/>
    <m/>
    <x v="0"/>
    <n v="5"/>
    <s v="Riccardo CASSANESE"/>
    <m/>
    <m/>
  </r>
  <r>
    <x v="615"/>
    <x v="0"/>
    <x v="2"/>
    <s v="CSCALA_1212$0000001006 ISS Fertility"/>
    <s v="H000000902"/>
    <s v="H000000902"/>
    <s v="Non-LFF"/>
    <s v=""/>
    <m/>
    <b v="1"/>
    <x v="1"/>
    <x v="4"/>
    <d v="2026-04-15T00:00:00"/>
    <m/>
    <m/>
    <x v="0"/>
    <n v="5"/>
    <s v="Riccardo CASSANESE"/>
    <m/>
    <m/>
  </r>
  <r>
    <x v="615"/>
    <x v="0"/>
    <x v="2"/>
    <s v="CSCALA_1212$0000004002 Businness Analyst Operat"/>
    <s v="H000000902"/>
    <s v="H000000902"/>
    <s v="Non-LFF"/>
    <s v=""/>
    <m/>
    <b v="1"/>
    <x v="1"/>
    <x v="4"/>
    <d v="2026-04-15T00:00:00"/>
    <m/>
    <m/>
    <x v="0"/>
    <n v="5"/>
    <s v="Riccardo CASSANESE"/>
    <m/>
    <m/>
  </r>
  <r>
    <x v="616"/>
    <x v="0"/>
    <x v="2"/>
    <s v="CORAERP_MMOR1917.9MGE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EU_1000FR21E5888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EU_1000FR21E6888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LA_1000PA10ZZ0A3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TEMPNA_1000US15MBIT01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LFF_1000$$$SG09Z03500"/>
    <s v="O000000012"/>
    <s v="O000000012"/>
    <s v="LFF (MDG-F)"/>
    <s v="SG09Z03500"/>
    <m/>
    <b v="1"/>
    <x v="0"/>
    <x v="4"/>
    <d v="2026-04-15T00:00:00"/>
    <m/>
    <m/>
    <x v="0"/>
    <n v="5"/>
    <s v="Joshua Cachola"/>
    <m/>
    <m/>
  </r>
  <r>
    <x v="616"/>
    <x v="0"/>
    <x v="2"/>
    <s v="CLFF_1000$$$AT50O05002"/>
    <s v="O000000012"/>
    <s v="O000000012"/>
    <s v="LFF (MDG-F)"/>
    <s v="AT50O05002"/>
    <m/>
    <b v="1"/>
    <x v="0"/>
    <x v="4"/>
    <d v="2026-04-15T00:00:00"/>
    <m/>
    <m/>
    <x v="0"/>
    <n v="5"/>
    <s v="Joshua Cachola"/>
    <m/>
    <m/>
  </r>
  <r>
    <x v="616"/>
    <x v="0"/>
    <x v="2"/>
    <s v="CLFF_7210$$$2125GIT640"/>
    <s v="O000000012"/>
    <s v="O000000012"/>
    <s v="LFF (MDG-F)"/>
    <s v="2125GIT640"/>
    <m/>
    <b v="1"/>
    <x v="0"/>
    <x v="4"/>
    <d v="2026-04-15T00:00:00"/>
    <m/>
    <m/>
    <x v="0"/>
    <n v="5"/>
    <s v="Joshua Cachola"/>
    <m/>
    <m/>
  </r>
  <r>
    <x v="616"/>
    <x v="0"/>
    <x v="2"/>
    <s v="CFLTFLE_1044BTIC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1030000000350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106T59000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306000000004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7710000114000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FLTFLE_1798A1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1407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6206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7981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058699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0022990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NOW_7210$$$0024029903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ORAERP_MMOR1945.9MGE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ORAERP_MMOR1975.9MGE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SCALA_1025$0000000018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SCALA_1826$850_ITT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6"/>
    <x v="0"/>
    <x v="2"/>
    <s v="CSCALA_1872$850_ITT"/>
    <s v="O000000012"/>
    <s v="O000000012"/>
    <s v="Non-LFF"/>
    <s v=""/>
    <m/>
    <b v="1"/>
    <x v="0"/>
    <x v="4"/>
    <d v="2026-04-15T00:00:00"/>
    <m/>
    <m/>
    <x v="0"/>
    <n v="5"/>
    <s v="Joshua Cachola"/>
    <m/>
    <m/>
  </r>
  <r>
    <x v="617"/>
    <x v="0"/>
    <x v="2"/>
    <s v="CLFF_1000$$$DE20538193"/>
    <s v="G000000446"/>
    <s v="G000000446"/>
    <s v="LFF (MDG-F)"/>
    <s v="DE20538193"/>
    <m/>
    <b v="1"/>
    <x v="1"/>
    <x v="4"/>
    <d v="2026-04-21T00:00:00"/>
    <m/>
    <m/>
    <x v="0"/>
    <n v="1"/>
    <s v="Riccardo CASSANESE"/>
    <m/>
    <m/>
  </r>
  <r>
    <x v="618"/>
    <x v="0"/>
    <x v="2"/>
    <s v="CLFF_1000$$$CN50C07007"/>
    <s v="H000000154"/>
    <s v="H000000154"/>
    <s v="LFF (MDG-F)"/>
    <s v="CN50C07007"/>
    <m/>
    <b v="1"/>
    <x v="1"/>
    <x v="4"/>
    <d v="2026-04-21T00:00:00"/>
    <m/>
    <m/>
    <x v="0"/>
    <n v="1"/>
    <s v="Riccardo CASSANESE"/>
    <m/>
    <m/>
  </r>
  <r>
    <x v="619"/>
    <x v="0"/>
    <x v="2"/>
    <s v="CSCALA_1759$NESI"/>
    <s v="L000013196"/>
    <s v="L000013196"/>
    <s v="Non-LFF"/>
    <s v=""/>
    <m/>
    <b v="1"/>
    <x v="2"/>
    <x v="4"/>
    <d v="2026-04-21T00:00:00"/>
    <m/>
    <m/>
    <x v="0"/>
    <n v="1"/>
    <s v="Ruby Grace Garcia"/>
    <m/>
    <m/>
  </r>
  <r>
    <x v="620"/>
    <x v="1"/>
    <x v="3"/>
    <s v="CTEMPEU_1000PL10N08020"/>
    <s v="H000005109"/>
    <s v="H000003580"/>
    <s v="Non-LFF"/>
    <s v=""/>
    <m/>
    <b v="0"/>
    <x v="1"/>
    <x v="4"/>
    <d v="2026-04-22T00:00:00"/>
    <m/>
    <m/>
    <x v="0"/>
    <n v="0"/>
    <s v="Anna Glab"/>
    <m/>
    <m/>
  </r>
  <r>
    <x v="620"/>
    <x v="1"/>
    <x v="3"/>
    <s v="CTEMPEU_1000PL10N09030"/>
    <s v="H000005110"/>
    <s v="H000004120"/>
    <s v="Non-LFF"/>
    <s v=""/>
    <m/>
    <b v="0"/>
    <x v="1"/>
    <x v="4"/>
    <d v="2026-04-22T00:00:00"/>
    <m/>
    <m/>
    <x v="0"/>
    <n v="0"/>
    <s v="Anna Glab"/>
    <m/>
    <m/>
  </r>
  <r>
    <x v="621"/>
    <x v="1"/>
    <x v="5"/>
    <s v="CTEMPNA_1000US30334556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CH65Z03104"/>
    <s v="H000005088"/>
    <s v="H000000965"/>
    <s v="LFF (MDG-F)"/>
    <s v="CH65Z03104"/>
    <m/>
    <b v="0"/>
    <x v="1"/>
    <x v="4"/>
    <d v="2026-04-22T00:00:00"/>
    <m/>
    <m/>
    <x v="0"/>
    <n v="0"/>
    <s v="Erjo Miguel Tagle"/>
    <m/>
    <m/>
  </r>
  <r>
    <x v="621"/>
    <x v="1"/>
    <x v="6"/>
    <s v="CLFF_1000$$$DE50Z03114"/>
    <s v="H000005088"/>
    <s v="H000000965"/>
    <s v="LFF (MDG-F)"/>
    <s v="DE50Z03114"/>
    <m/>
    <b v="0"/>
    <x v="1"/>
    <x v="4"/>
    <d v="2026-04-22T00:00:00"/>
    <m/>
    <m/>
    <x v="0"/>
    <n v="0"/>
    <s v="Erjo Miguel Tagle"/>
    <m/>
    <m/>
  </r>
  <r>
    <x v="621"/>
    <x v="1"/>
    <x v="5"/>
    <s v="CEMERAL_70006202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TEMPEU_1000GB1000310A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TEMPEU_1000FR4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TEMPLA_1000MX1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5"/>
    <s v="CEMERAL_70007001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SE50Z03104"/>
    <s v="H000005088"/>
    <s v="H000000965"/>
    <s v="LFF (MDG-F)"/>
    <s v="SE50Z03104"/>
    <m/>
    <b v="0"/>
    <x v="1"/>
    <x v="4"/>
    <d v="2026-04-22T00:00:00"/>
    <m/>
    <m/>
    <x v="0"/>
    <n v="0"/>
    <s v="Erjo Miguel Tagle"/>
    <m/>
    <m/>
  </r>
  <r>
    <x v="621"/>
    <x v="1"/>
    <x v="6"/>
    <s v="CLFF_1000$$$EG50Z03104"/>
    <s v="H000005088"/>
    <s v="H000000965"/>
    <s v="LFF (MDG-F)"/>
    <s v="EG50Z03104"/>
    <m/>
    <b v="0"/>
    <x v="1"/>
    <x v="4"/>
    <d v="2026-04-22T00:00:00"/>
    <m/>
    <m/>
    <x v="0"/>
    <n v="0"/>
    <s v="Erjo Miguel Tagle"/>
    <m/>
    <m/>
  </r>
  <r>
    <x v="621"/>
    <x v="1"/>
    <x v="5"/>
    <s v="CTEMPLA_1000UY1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BE50Z03104"/>
    <s v="H000005088"/>
    <s v="H000000965"/>
    <s v="LFF (MDG-F)"/>
    <s v="BE50Z03104"/>
    <m/>
    <b v="0"/>
    <x v="1"/>
    <x v="4"/>
    <d v="2026-04-22T00:00:00"/>
    <m/>
    <m/>
    <x v="0"/>
    <n v="0"/>
    <s v="Erjo Miguel Tagle"/>
    <m/>
    <m/>
  </r>
  <r>
    <x v="621"/>
    <x v="1"/>
    <x v="5"/>
    <s v="CTEMPNA_1000CA2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1"/>
    <x v="1"/>
    <x v="6"/>
    <s v="CLFF_1000$$$CZ50Z03104"/>
    <s v="H000005088"/>
    <s v="H000000965"/>
    <s v="LFF (MDG-F)"/>
    <s v="CZ50Z03104"/>
    <m/>
    <b v="0"/>
    <x v="1"/>
    <x v="4"/>
    <d v="2026-04-22T00:00:00"/>
    <m/>
    <m/>
    <x v="0"/>
    <n v="0"/>
    <s v="Erjo Miguel Tagle"/>
    <m/>
    <m/>
  </r>
  <r>
    <x v="621"/>
    <x v="1"/>
    <x v="6"/>
    <s v="CLFF_1000$$$NL50Z03106"/>
    <s v="H000005088"/>
    <s v="H000000965"/>
    <s v="LFF (MDG-F)"/>
    <s v="NL50Z03106"/>
    <m/>
    <b v="0"/>
    <x v="1"/>
    <x v="4"/>
    <d v="2026-04-22T00:00:00"/>
    <m/>
    <m/>
    <x v="0"/>
    <n v="0"/>
    <s v="Erjo Miguel Tagle"/>
    <m/>
    <m/>
  </r>
  <r>
    <x v="621"/>
    <x v="1"/>
    <x v="6"/>
    <s v="CLFF_1000$$$AT50R03104"/>
    <s v="H000005088"/>
    <s v="H000000965"/>
    <s v="LFF (MDG-F)"/>
    <s v="AT50R03104"/>
    <m/>
    <b v="0"/>
    <x v="1"/>
    <x v="4"/>
    <d v="2026-04-22T00:00:00"/>
    <m/>
    <m/>
    <x v="0"/>
    <n v="0"/>
    <s v="Erjo Miguel Tagle"/>
    <m/>
    <m/>
  </r>
  <r>
    <x v="621"/>
    <x v="1"/>
    <x v="5"/>
    <s v="CTEMPEU_1000IE10003104"/>
    <s v="H000005088"/>
    <s v="H000000965"/>
    <s v="Non-LFF"/>
    <s v=""/>
    <m/>
    <b v="0"/>
    <x v="1"/>
    <x v="4"/>
    <d v="2026-04-22T00:00:00"/>
    <m/>
    <m/>
    <x v="0"/>
    <n v="0"/>
    <s v="Erjo Miguel Tagle"/>
    <m/>
    <m/>
  </r>
  <r>
    <x v="622"/>
    <x v="1"/>
    <x v="5"/>
    <s v="CSCALA_1248$CSHC CEO Office HC"/>
    <s v="H000000154"/>
    <s v="H000000004"/>
    <s v="Non-LFF"/>
    <s v=""/>
    <m/>
    <b v="0"/>
    <x v="1"/>
    <x v="4"/>
    <d v="2026-04-22T00:00:00"/>
    <m/>
    <m/>
    <x v="0"/>
    <n v="0"/>
    <s v="Henry Jr Ifurung"/>
    <m/>
    <m/>
  </r>
  <r>
    <x v="623"/>
    <x v="1"/>
    <x v="5"/>
    <s v="PLEAN_X370231DE5014220"/>
    <s v="H000001056"/>
    <s v="LEAN_X370231DE5014000"/>
    <s v="Non-LFF"/>
    <s v=""/>
    <m/>
    <b v="0"/>
    <x v="1"/>
    <x v="4"/>
    <d v="2026-04-22T00:00:00"/>
    <m/>
    <m/>
    <x v="0"/>
    <n v="0"/>
    <s v="Philip Krell"/>
    <m/>
    <m/>
  </r>
  <r>
    <x v="623"/>
    <x v="1"/>
    <x v="5"/>
    <s v="PLEAN_X370221DE5014220"/>
    <s v="H000001056"/>
    <s v="LEAN_X370221DE5014000"/>
    <s v="Non-LFF"/>
    <s v=""/>
    <m/>
    <b v="0"/>
    <x v="1"/>
    <x v="4"/>
    <d v="2026-04-22T00:00:00"/>
    <m/>
    <m/>
    <x v="0"/>
    <n v="0"/>
    <s v="Philip Krell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"/>
    </i>
    <i r="1">
      <x v="3"/>
    </i>
    <i r="1">
      <x v="10"/>
    </i>
    <i r="1">
      <x v="11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20">
    <pivotField axis="axisRow" showAll="0" sortType="ascending">
      <items count="1806">
        <item m="1" x="1190"/>
        <item x="0"/>
        <item m="1" x="1260"/>
        <item m="1" x="1681"/>
        <item m="1" x="843"/>
        <item m="1" x="1698"/>
        <item m="1" x="1220"/>
        <item m="1" x="1310"/>
        <item m="1" x="1731"/>
        <item m="1" x="1525"/>
        <item m="1" x="1213"/>
        <item m="1" x="1797"/>
        <item m="1" x="1543"/>
        <item m="1" x="1787"/>
        <item m="1" x="1161"/>
        <item m="1" x="1062"/>
        <item m="1" x="766"/>
        <item m="1" x="1027"/>
        <item m="1" x="1751"/>
        <item m="1" x="819"/>
        <item m="1" x="1127"/>
        <item m="1" x="1495"/>
        <item m="1" x="1210"/>
        <item m="1" x="1303"/>
        <item m="1" x="1599"/>
        <item m="1" x="1784"/>
        <item m="1" x="1245"/>
        <item m="1" x="1267"/>
        <item m="1" x="1032"/>
        <item m="1" x="1433"/>
        <item m="1" x="1192"/>
        <item m="1" x="1738"/>
        <item m="1" x="1395"/>
        <item m="1" x="828"/>
        <item m="1" x="936"/>
        <item m="1" x="1723"/>
        <item m="1" x="1487"/>
        <item m="1" x="741"/>
        <item m="1" x="1573"/>
        <item m="1" x="1239"/>
        <item m="1" x="1534"/>
        <item m="1" x="1120"/>
        <item m="1" x="1472"/>
        <item m="1" x="731"/>
        <item m="1" x="761"/>
        <item m="1" x="1800"/>
        <item m="1" x="1479"/>
        <item m="1" x="1547"/>
        <item m="1" x="1654"/>
        <item m="1" x="1423"/>
        <item m="1" x="1521"/>
        <item m="1" x="1360"/>
        <item m="1" x="815"/>
        <item m="1" x="1006"/>
        <item m="1" x="1782"/>
        <item m="1" x="1350"/>
        <item m="1" x="1490"/>
        <item m="1" x="1018"/>
        <item m="1" x="979"/>
        <item m="1" x="1271"/>
        <item m="1" x="1163"/>
        <item m="1" x="1196"/>
        <item m="1" x="755"/>
        <item m="1" x="894"/>
        <item m="1" x="1556"/>
        <item m="1" x="1773"/>
        <item m="1" x="959"/>
        <item m="1" x="1364"/>
        <item m="1" x="1374"/>
        <item m="1" x="1551"/>
        <item m="1" x="1661"/>
        <item m="1" x="1539"/>
        <item m="1" x="834"/>
        <item m="1" x="1682"/>
        <item m="1" x="1412"/>
        <item m="1" x="1399"/>
        <item m="1" x="934"/>
        <item m="1" x="1287"/>
        <item m="1" x="1634"/>
        <item m="1" x="752"/>
        <item m="1" x="1331"/>
        <item m="1" x="1684"/>
        <item m="1" x="1522"/>
        <item m="1" x="1257"/>
        <item m="1" x="1299"/>
        <item m="1" x="1180"/>
        <item m="1" x="1415"/>
        <item m="1" x="1227"/>
        <item m="1" x="1459"/>
        <item m="1" x="943"/>
        <item m="1" x="1772"/>
        <item m="1" x="1297"/>
        <item m="1" x="1583"/>
        <item m="1" x="660"/>
        <item m="1" x="1788"/>
        <item m="1" x="1324"/>
        <item m="1" x="1613"/>
        <item m="1" x="1526"/>
        <item m="1" x="1304"/>
        <item m="1" x="814"/>
        <item m="1" x="821"/>
        <item m="1" x="861"/>
        <item m="1" x="1043"/>
        <item m="1" x="1467"/>
        <item m="1" x="1228"/>
        <item m="1" x="1344"/>
        <item m="1" x="1407"/>
        <item m="1" x="1554"/>
        <item m="1" x="1637"/>
        <item m="1" x="1199"/>
        <item m="1" x="920"/>
        <item m="1" x="763"/>
        <item m="1" x="906"/>
        <item m="1" x="1781"/>
        <item m="1" x="938"/>
        <item m="1" x="1619"/>
        <item m="1" x="1548"/>
        <item m="1" x="1166"/>
        <item m="1" x="1238"/>
        <item m="1" x="1104"/>
        <item m="1" x="1361"/>
        <item m="1" x="1736"/>
        <item m="1" x="912"/>
        <item m="1" x="860"/>
        <item m="1" x="795"/>
        <item m="1" x="1461"/>
        <item m="1" x="1721"/>
        <item m="1" x="1649"/>
        <item m="1" x="1306"/>
        <item m="1" x="830"/>
        <item m="1" x="1555"/>
        <item m="1" x="1007"/>
        <item m="1" x="1261"/>
        <item m="1" x="1436"/>
        <item m="1" x="1544"/>
        <item m="1" x="664"/>
        <item m="1" x="1493"/>
        <item m="1" x="1456"/>
        <item m="1" x="897"/>
        <item m="1" x="1345"/>
        <item m="1" x="1233"/>
        <item m="1" x="1186"/>
        <item m="1" x="919"/>
        <item m="1" x="855"/>
        <item m="1" x="1095"/>
        <item m="1" x="1282"/>
        <item m="1" x="689"/>
        <item m="1" x="1028"/>
        <item m="1" x="887"/>
        <item m="1" x="629"/>
        <item m="1" x="1139"/>
        <item m="1" x="1340"/>
        <item m="1" x="1222"/>
        <item m="1" x="1268"/>
        <item m="1" x="1587"/>
        <item m="1" x="1169"/>
        <item m="1" x="1695"/>
        <item m="1" x="1419"/>
        <item m="1" x="1358"/>
        <item m="1" x="872"/>
        <item m="1" x="1505"/>
        <item m="1" x="1783"/>
        <item m="1" x="1471"/>
        <item m="1" x="1455"/>
        <item m="1" x="742"/>
        <item m="1" x="790"/>
        <item m="1" x="1325"/>
        <item m="1" x="831"/>
        <item m="1" x="1768"/>
        <item m="1" x="1434"/>
        <item m="1" x="1359"/>
        <item m="1" x="1311"/>
        <item m="1" x="1112"/>
        <item m="1" x="740"/>
        <item m="1" x="840"/>
        <item m="1" x="946"/>
        <item m="1" x="1679"/>
        <item m="1" x="1711"/>
        <item m="1" x="1410"/>
        <item m="1" x="1137"/>
        <item m="1" x="1225"/>
        <item m="1" x="735"/>
        <item m="1" x="775"/>
        <item m="1" x="1114"/>
        <item m="1" x="1339"/>
        <item m="1" x="1252"/>
        <item m="1" x="910"/>
        <item m="1" x="1143"/>
        <item m="1" x="857"/>
        <item m="1" x="1052"/>
        <item m="1" x="974"/>
        <item m="1" x="809"/>
        <item m="1" x="945"/>
        <item m="1" x="1315"/>
        <item m="1" x="725"/>
        <item m="1" x="964"/>
        <item m="1" x="756"/>
        <item m="1" x="1449"/>
        <item m="1" x="1638"/>
        <item m="1" x="1248"/>
        <item m="1" x="892"/>
        <item m="1" x="1542"/>
        <item m="1" x="1387"/>
        <item m="1" x="904"/>
        <item m="1" x="905"/>
        <item m="1" x="1090"/>
        <item m="1" x="780"/>
        <item m="1" x="969"/>
        <item m="1" x="764"/>
        <item m="1" x="950"/>
        <item m="1" x="1518"/>
        <item m="1" x="1029"/>
        <item m="1" x="1396"/>
        <item m="1" x="1446"/>
        <item m="1" x="1580"/>
        <item m="1" x="1584"/>
        <item m="1" x="1301"/>
        <item m="1" x="1142"/>
        <item m="1" x="1181"/>
        <item m="1" x="1748"/>
        <item m="1" x="1041"/>
        <item m="1" x="853"/>
        <item m="1" x="1231"/>
        <item m="1" x="688"/>
        <item m="1" x="1752"/>
        <item m="1" x="1215"/>
        <item m="1" x="649"/>
        <item m="1" x="1670"/>
        <item m="1" x="1713"/>
        <item m="1" x="1550"/>
        <item m="1" x="927"/>
        <item m="1" x="666"/>
        <item m="1" x="1600"/>
        <item m="1" x="991"/>
        <item m="1" x="627"/>
        <item m="1" x="1771"/>
        <item m="1" x="1015"/>
        <item m="1" x="1170"/>
        <item m="1" x="1615"/>
        <item m="1" x="702"/>
        <item m="1" x="1527"/>
        <item m="1" x="1335"/>
        <item m="1" x="1200"/>
        <item m="1" x="1070"/>
        <item m="1" x="817"/>
        <item m="1" x="1318"/>
        <item m="1" x="1020"/>
        <item m="1" x="1558"/>
        <item m="1" x="880"/>
        <item m="1" x="1628"/>
        <item m="1" x="1635"/>
        <item m="1" x="1319"/>
        <item m="1" x="1509"/>
        <item m="1" x="926"/>
        <item m="1" x="1223"/>
        <item m="1" x="1512"/>
        <item m="1" x="1096"/>
        <item m="1" x="1386"/>
        <item m="1" x="1025"/>
        <item m="1" x="810"/>
        <item m="1" x="1014"/>
        <item m="1" x="1780"/>
        <item m="1" x="1722"/>
        <item m="1" x="867"/>
        <item m="1" x="1668"/>
        <item m="1" x="674"/>
        <item m="1" x="1690"/>
        <item m="1" x="709"/>
        <item m="1" x="1011"/>
        <item m="1" x="1109"/>
        <item m="1" x="1056"/>
        <item m="1" x="1663"/>
        <item m="1" x="1566"/>
        <item m="1" x="807"/>
        <item m="1" x="1377"/>
        <item m="1" x="1585"/>
        <item m="1" x="1719"/>
        <item m="1" x="1626"/>
        <item m="1" x="712"/>
        <item m="1" x="1792"/>
        <item m="1" x="863"/>
        <item m="1" x="1144"/>
        <item m="1" x="1588"/>
        <item m="1" x="711"/>
        <item m="1" x="1647"/>
        <item m="1" x="876"/>
        <item m="1" x="1520"/>
        <item m="1" x="1384"/>
        <item m="1" x="1362"/>
        <item m="1" x="941"/>
        <item m="1" x="903"/>
        <item m="1" x="1715"/>
        <item m="1" x="656"/>
        <item m="1" x="838"/>
        <item m="1" x="1497"/>
        <item m="1" x="1608"/>
        <item m="1" x="1535"/>
        <item m="1" x="1739"/>
        <item m="1" x="1243"/>
        <item m="1" x="870"/>
        <item m="1" x="990"/>
        <item m="1" x="1309"/>
        <item m="1" x="1051"/>
        <item m="1" x="1379"/>
        <item m="1" x="992"/>
        <item m="1" x="794"/>
        <item m="1" x="1447"/>
        <item m="1" x="849"/>
        <item m="1" x="729"/>
        <item m="1" x="1581"/>
        <item m="1" x="1728"/>
        <item m="1" x="1429"/>
        <item m="1" x="694"/>
        <item m="1" x="1620"/>
        <item m="1" x="1418"/>
        <item m="1" x="1528"/>
        <item m="1" x="1667"/>
        <item m="1" x="895"/>
        <item m="1" x="1087"/>
        <item m="1" x="925"/>
        <item m="1" x="1193"/>
        <item m="1" x="1117"/>
        <item m="1" x="1147"/>
        <item m="1" x="1683"/>
        <item m="1" x="1129"/>
        <item m="1" x="1332"/>
        <item m="1" x="864"/>
        <item m="1" x="1063"/>
        <item m="1" x="1037"/>
        <item m="1" x="1380"/>
        <item m="1" x="1283"/>
        <item m="1" x="1511"/>
        <item m="1" x="1033"/>
        <item m="1" x="1669"/>
        <item m="1" x="871"/>
        <item m="1" x="797"/>
        <item m="1" x="1053"/>
        <item m="1" x="1594"/>
        <item m="1" x="704"/>
        <item m="1" x="705"/>
        <item m="1" x="1001"/>
        <item m="1" x="1674"/>
        <item m="1" x="1068"/>
        <item m="1" x="713"/>
        <item m="1" x="873"/>
        <item m="1" x="1115"/>
        <item m="1" x="1426"/>
        <item m="1" x="1398"/>
        <item m="1" x="1069"/>
        <item m="1" x="650"/>
        <item m="1" x="788"/>
        <item m="1" x="1000"/>
        <item m="1" x="888"/>
        <item m="1" x="645"/>
        <item m="1" x="1598"/>
        <item m="1" x="1727"/>
        <item m="1" x="1197"/>
        <item m="1" x="1627"/>
        <item m="1" x="1687"/>
        <item m="1" x="710"/>
        <item m="1" x="1725"/>
        <item m="1" x="1463"/>
        <item m="1" x="886"/>
        <item m="1" x="1072"/>
        <item m="1" x="976"/>
        <item m="1" x="1338"/>
        <item m="1" x="909"/>
        <item m="1" x="1125"/>
        <item m="1" x="1420"/>
        <item m="1" x="1545"/>
        <item m="1" x="1048"/>
        <item m="1" x="1176"/>
        <item m="1" x="988"/>
        <item m="1" x="914"/>
        <item m="1" x="1425"/>
        <item m="1" x="1540"/>
        <item m="1" x="1702"/>
        <item m="1" x="744"/>
        <item m="1" x="948"/>
        <item m="1" x="1388"/>
        <item m="1" x="789"/>
        <item m="1" x="1076"/>
        <item m="1" x="1457"/>
        <item m="1" x="722"/>
        <item m="1" x="932"/>
        <item m="1" x="1042"/>
        <item m="1" x="1648"/>
        <item m="1" x="881"/>
        <item m="1" x="1151"/>
        <item m="1" x="1704"/>
        <item m="1" x="832"/>
        <item m="1" x="1021"/>
        <item m="1" x="1209"/>
        <item m="1" x="1546"/>
        <item m="1" x="844"/>
        <item m="1" x="1100"/>
        <item m="1" x="942"/>
        <item m="1" x="1438"/>
        <item m="1" x="1624"/>
        <item m="1" x="750"/>
        <item m="1" x="970"/>
        <item m="1" x="1706"/>
        <item m="1" x="1671"/>
        <item m="1" x="771"/>
        <item m="1" x="1088"/>
        <item m="1" x="1612"/>
        <item m="1" x="1743"/>
        <item m="1" x="1614"/>
        <item m="1" x="1589"/>
        <item m="1" x="720"/>
        <item m="1" x="896"/>
        <item m="1" x="978"/>
        <item m="1" x="967"/>
        <item m="1" x="1194"/>
        <item m="1" x="682"/>
        <item m="1" x="1381"/>
        <item m="1" x="1452"/>
        <item m="1" x="634"/>
        <item m="1" x="1712"/>
        <item m="1" x="1574"/>
        <item m="1" x="1703"/>
        <item m="1" x="1733"/>
        <item m="1" x="1769"/>
        <item m="1" x="1707"/>
        <item m="1" x="1071"/>
        <item m="1" x="1431"/>
        <item m="1" x="1038"/>
        <item m="1" x="1444"/>
        <item m="1" x="1409"/>
        <item m="1" x="847"/>
        <item m="1" x="885"/>
        <item m="1" x="1023"/>
        <item m="1" x="1488"/>
        <item m="1" x="1008"/>
        <item m="1" x="754"/>
        <item m="1" x="1753"/>
        <item m="1" x="1503"/>
        <item m="1" x="1336"/>
        <item m="1" x="1368"/>
        <item m="1" x="1417"/>
        <item m="1" x="842"/>
        <item m="1" x="1184"/>
        <item m="1" x="1529"/>
        <item m="1" x="680"/>
        <item m="1" x="923"/>
        <item m="1" x="823"/>
        <item m="1" x="820"/>
        <item m="1" x="824"/>
        <item m="1" x="625"/>
        <item m="1" x="846"/>
        <item m="1" x="1643"/>
        <item m="1" x="647"/>
        <item m="1" x="1293"/>
        <item m="1" x="1730"/>
        <item m="1" x="1541"/>
        <item m="1" x="801"/>
        <item m="1" x="1801"/>
        <item m="1" x="730"/>
        <item m="1" x="1097"/>
        <item m="1" x="1320"/>
        <item m="1" x="776"/>
        <item m="1" x="1229"/>
        <item m="1" x="1389"/>
        <item m="1" x="1657"/>
        <item m="1" x="1559"/>
        <item m="1" x="638"/>
        <item m="1" x="1321"/>
        <item m="1" x="721"/>
        <item m="1" x="957"/>
        <item m="1" x="929"/>
        <item m="1" x="691"/>
        <item m="1" x="1284"/>
        <item m="1" x="1291"/>
        <item m="1" x="1391"/>
        <item m="1" x="1140"/>
        <item m="1" x="1640"/>
        <item m="1" x="1049"/>
        <item m="1" x="1759"/>
        <item m="1" x="1394"/>
        <item m="1" x="1285"/>
        <item m="1" x="949"/>
        <item m="1" x="1357"/>
        <item m="1" x="1655"/>
        <item m="1" x="1720"/>
        <item m="1" x="1699"/>
        <item m="1" x="1629"/>
        <item m="1" x="1378"/>
        <item m="1" x="1491"/>
        <item m="1" x="1004"/>
        <item m="1" x="1453"/>
        <item m="1" x="1278"/>
        <item m="1" x="1237"/>
        <item m="1" x="1235"/>
        <item m="1" x="1236"/>
        <item m="1" x="933"/>
        <item m="1" x="977"/>
        <item m="1" x="1590"/>
        <item m="1" x="1155"/>
        <item m="1" x="997"/>
        <item m="1" x="1039"/>
        <item m="1" x="1085"/>
        <item m="1" x="1337"/>
        <item m="1" x="1675"/>
        <item m="1" x="1764"/>
        <item m="1" x="882"/>
        <item m="1" x="833"/>
        <item m="1" x="670"/>
        <item m="1" x="692"/>
        <item m="1" x="989"/>
        <item m="1" x="777"/>
        <item m="1" x="1105"/>
        <item m="1" x="1641"/>
        <item m="1" x="982"/>
        <item m="1" x="774"/>
        <item m="1" x="1533"/>
        <item m="1" x="651"/>
        <item m="1" x="1659"/>
        <item m="1" x="1734"/>
        <item m="1" x="1798"/>
        <item m="1" x="1673"/>
        <item m="1" x="916"/>
        <item m="1" x="693"/>
        <item m="1" x="1157"/>
        <item m="1" x="1241"/>
        <item m="1" x="1437"/>
        <item m="1" x="1405"/>
        <item m="1" x="1441"/>
        <item m="1" x="1218"/>
        <item m="1" x="1256"/>
        <item m="1" x="1697"/>
        <item m="1" x="1460"/>
        <item m="1" x="1430"/>
        <item m="1" x="1369"/>
        <item m="1" x="1442"/>
        <item m="1" x="643"/>
        <item m="1" x="648"/>
        <item m="1" x="1251"/>
        <item m="1" x="1636"/>
        <item m="1" x="1206"/>
        <item m="1" x="1776"/>
        <item m="1" x="1175"/>
        <item m="1" x="1351"/>
        <item m="1" x="1422"/>
        <item m="1" x="1036"/>
        <item m="1" x="868"/>
        <item m="1" x="1244"/>
        <item m="1" x="930"/>
        <item m="1" x="1785"/>
        <item m="1" x="1700"/>
        <item m="1" x="1513"/>
        <item m="1" x="770"/>
        <item m="1" x="697"/>
        <item m="1" x="1270"/>
        <item m="1" x="1514"/>
        <item m="1" x="1803"/>
        <item m="1" x="1149"/>
        <item m="1" x="1750"/>
        <item m="1" x="684"/>
        <item m="1" x="798"/>
        <item m="1" x="1110"/>
        <item m="1" x="1201"/>
        <item m="1" x="1630"/>
        <item m="1" x="954"/>
        <item m="1" x="1633"/>
        <item m="1" x="1050"/>
        <item m="1" x="1622"/>
        <item m="1" x="1786"/>
        <item m="1" x="714"/>
        <item m="1" x="1770"/>
        <item m="1" x="661"/>
        <item m="1" x="1523"/>
        <item m="1" x="1141"/>
        <item m="1" x="972"/>
        <item m="1" x="935"/>
        <item m="1" x="1079"/>
        <item m="1" x="678"/>
        <item m="1" x="1763"/>
        <item m="1" x="762"/>
        <item m="1" x="783"/>
        <item m="1" x="1656"/>
        <item m="1" x="1735"/>
        <item m="1" x="1249"/>
        <item m="1" x="1390"/>
        <item m="1" x="1091"/>
        <item m="1" x="1204"/>
        <item m="1" x="1353"/>
        <item m="1" x="1470"/>
        <item m="1" x="1057"/>
        <item m="1" x="1333"/>
        <item m="1" x="1152"/>
        <item m="1" x="1789"/>
        <item m="1" x="642"/>
        <item m="1" x="1081"/>
        <item m="1" x="1022"/>
        <item m="1" x="983"/>
        <item m="1" x="1777"/>
        <item m="1" x="1595"/>
        <item m="1" x="1726"/>
        <item m="1" x="739"/>
        <item m="1" x="1737"/>
        <item m="1" x="1724"/>
        <item m="1" x="1601"/>
        <item m="1" x="836"/>
        <item m="1" x="1205"/>
        <item m="1" x="1298"/>
        <item m="1" x="1044"/>
        <item m="1" x="1642"/>
        <item m="1" x="1428"/>
        <item m="1" x="1448"/>
        <item m="1" x="1342"/>
        <item m="1" x="685"/>
        <item m="1" x="1515"/>
        <item m="1" x="1677"/>
        <item m="1" x="1082"/>
        <item m="1" x="1796"/>
        <item m="1" x="1290"/>
        <item m="1" x="877"/>
        <item m="1" x="1010"/>
        <item m="1" x="1046"/>
        <item m="1" x="1705"/>
        <item m="1" x="1689"/>
        <item m="1" x="749"/>
        <item m="1" x="751"/>
        <item m="1" x="665"/>
        <item m="1" x="1625"/>
        <item m="1" x="667"/>
        <item m="1" x="1084"/>
        <item m="1" x="984"/>
        <item m="1" x="1440"/>
        <item m="1" x="1383"/>
        <item m="1" x="1732"/>
        <item m="1" x="1664"/>
        <item m="1" x="1156"/>
        <item m="1" x="1370"/>
        <item m="1" x="1605"/>
        <item m="1" x="718"/>
        <item m="1" x="1150"/>
        <item m="1" x="1080"/>
        <item m="1" x="1774"/>
        <item m="1" x="1741"/>
        <item m="1" x="1172"/>
        <item m="1" x="778"/>
        <item m="1" x="1073"/>
        <item m="1" x="1246"/>
        <item m="1" x="700"/>
        <item m="1" x="1536"/>
        <item m="1" x="1130"/>
        <item m="1" x="940"/>
        <item m="1" x="1034"/>
        <item m="1" x="1480"/>
        <item m="1" x="1779"/>
        <item m="1" x="858"/>
        <item m="1" x="1631"/>
        <item m="1" x="852"/>
        <item m="1" x="1416"/>
        <item m="1" x="1188"/>
        <item m="1" x="1119"/>
        <item m="1" x="841"/>
        <item m="1" x="908"/>
        <item m="1" x="696"/>
        <item m="1" x="1496"/>
        <item m="1" x="1009"/>
        <item m="1" x="733"/>
        <item m="1" x="1347"/>
        <item m="1" x="1662"/>
        <item m="1" x="1202"/>
        <item m="1" x="1160"/>
        <item m="1" x="631"/>
        <item m="1" x="1767"/>
        <item m="1" x="1017"/>
        <item m="1" x="1077"/>
        <item m="1" x="1484"/>
        <item m="1" x="1761"/>
        <item m="1" x="1686"/>
        <item m="1" x="1537"/>
        <item m="1" x="1652"/>
        <item m="1" x="813"/>
        <item m="1" x="1012"/>
        <item m="1" x="845"/>
        <item m="1" x="637"/>
        <item m="1" x="1250"/>
        <item m="1" x="699"/>
        <item m="1" x="921"/>
        <item m="1" x="865"/>
        <item m="1" x="811"/>
        <item m="1" x="1766"/>
        <item m="1" x="862"/>
        <item m="1" x="1464"/>
        <item m="1" x="1676"/>
        <item m="1" x="802"/>
        <item m="1" x="706"/>
        <item m="1" x="1499"/>
        <item m="1" x="1475"/>
        <item m="1" x="1516"/>
        <item m="1" x="1435"/>
        <item m="1" x="779"/>
        <item m="1" x="1135"/>
        <item m="1" x="1403"/>
        <item m="1" x="1653"/>
        <item m="1" x="1247"/>
        <item m="1" x="1365"/>
        <item m="1" x="1709"/>
        <item m="1" x="1121"/>
        <item m="1" x="965"/>
        <item m="1" x="1198"/>
        <item m="1" x="1145"/>
        <item m="1" x="1075"/>
        <item m="1" x="1592"/>
        <item m="1" x="1279"/>
        <item m="1" x="1375"/>
        <item m="1" x="626"/>
        <item m="1" x="1171"/>
        <item m="1" x="773"/>
        <item m="1" x="1040"/>
        <item m="1" x="1178"/>
        <item m="1" x="708"/>
        <item m="1" x="825"/>
        <item m="1" x="1280"/>
        <item m="1" x="1477"/>
        <item m="1" x="1747"/>
        <item m="1" x="1790"/>
        <item m="1" x="1400"/>
        <item m="1" x="748"/>
        <item m="1" x="676"/>
        <item m="1" x="1262"/>
        <item m="1" x="884"/>
        <item m="1" x="1158"/>
        <item m="1" x="786"/>
        <item m="1" x="889"/>
        <item m="1" x="1316"/>
        <item m="1" x="1672"/>
        <item m="1" x="1603"/>
        <item m="1" x="1019"/>
        <item m="1" x="1054"/>
        <item m="1" x="1330"/>
        <item m="1" x="1760"/>
        <item m="1" x="1486"/>
        <item m="1" x="652"/>
        <item m="1" x="1714"/>
        <item m="1" x="760"/>
        <item m="1" x="1406"/>
        <item m="1" x="1451"/>
        <item m="1" x="1454"/>
        <item m="1" x="1794"/>
        <item m="1" x="687"/>
        <item m="1" x="1465"/>
        <item m="1" x="1562"/>
        <item m="1" x="1334"/>
        <item m="1" x="1504"/>
        <item m="1" x="746"/>
        <item m="1" x="1138"/>
        <item m="1" x="985"/>
        <item m="1" x="1597"/>
        <item m="1" x="1692"/>
        <item m="1" x="1221"/>
        <item m="1" x="1660"/>
        <item m="1" x="1708"/>
        <item m="1" x="1061"/>
        <item m="1" x="1564"/>
        <item m="1" x="1427"/>
        <item m="1" x="1710"/>
        <item m="1" x="1754"/>
        <item m="1" x="1492"/>
        <item m="1" x="1102"/>
        <item m="1" x="907"/>
        <item m="1" x="1742"/>
        <item m="1" x="1289"/>
        <item m="1" x="1263"/>
        <item m="1" x="1272"/>
        <item m="1" x="1793"/>
        <item m="1" x="1517"/>
        <item m="1" x="1212"/>
        <item m="1" x="1481"/>
        <item m="1" x="1458"/>
        <item m="1" x="1074"/>
        <item m="1" x="975"/>
        <item m="1" x="1474"/>
        <item m="1" x="869"/>
        <item m="1" x="826"/>
        <item m="1" x="768"/>
        <item m="1" x="1755"/>
        <item m="1" x="1371"/>
        <item m="1" x="1106"/>
        <item m="1" x="1187"/>
        <item m="1" x="668"/>
        <item m="1" x="1744"/>
        <item m="1" x="1295"/>
        <item m="1" x="1443"/>
        <item m="1" x="891"/>
        <item m="1" x="1575"/>
        <item m="1" x="1078"/>
        <item m="1" x="971"/>
        <item m="1" x="1799"/>
        <item m="1" x="1101"/>
        <item m="1" x="1740"/>
        <item m="1" x="1326"/>
        <item m="1" x="1002"/>
        <item m="1" x="793"/>
        <item m="1" x="736"/>
        <item m="1" x="1030"/>
        <item m="1" x="727"/>
        <item m="1" x="698"/>
        <item m="1" x="715"/>
        <item m="1" x="994"/>
        <item m="1" x="839"/>
        <item m="1" x="1146"/>
        <item m="1" x="1203"/>
        <item m="1" x="1302"/>
        <item m="1" x="1173"/>
        <item m="1" x="1506"/>
        <item m="1" x="1570"/>
        <item m="1" x="782"/>
        <item m="1" x="792"/>
        <item m="1" x="981"/>
        <item m="1" x="1123"/>
        <item m="1" x="913"/>
        <item m="1" x="1466"/>
        <item m="1" x="1216"/>
        <item m="1" x="1133"/>
        <item m="1" x="1266"/>
        <item m="1" x="1572"/>
        <item m="1" x="1510"/>
        <item m="1" x="1596"/>
        <item m="1" x="1352"/>
        <item m="1" x="772"/>
        <item m="1" x="1778"/>
        <item m="1" x="1191"/>
        <item m="1" x="806"/>
        <item m="1" x="630"/>
        <item m="1" x="1775"/>
        <item m="1" x="1259"/>
        <item m="1" x="1226"/>
        <item m="1" x="998"/>
        <item m="1" x="878"/>
        <item m="1" x="962"/>
        <item m="1" x="1116"/>
        <item m="1" x="1691"/>
        <item m="1" x="1610"/>
        <item m="1" x="986"/>
        <item m="1" x="1059"/>
        <item m="1" x="1066"/>
        <item m="1" x="1604"/>
        <item m="1" x="1207"/>
        <item m="1" x="679"/>
        <item m="1" x="1240"/>
        <item m="1" x="1519"/>
        <item m="1" x="1645"/>
        <item m="1" x="1538"/>
        <item m="1" x="1346"/>
        <item m="1" x="1644"/>
        <item m="1" x="658"/>
        <item m="1" x="1561"/>
        <item m="1" x="640"/>
        <item m="1" x="980"/>
        <item m="1" x="644"/>
        <item m="1" x="803"/>
        <item m="1" x="893"/>
        <item m="1" x="899"/>
        <item m="1" x="1317"/>
        <item m="1" x="1571"/>
        <item m="1" x="1098"/>
        <item m="1" x="669"/>
        <item m="1" x="875"/>
        <item m="1" x="663"/>
        <item m="1" x="1658"/>
        <item m="1" x="883"/>
        <item m="1" x="1219"/>
        <item m="1" x="1678"/>
        <item m="1" x="1005"/>
        <item m="1" x="947"/>
        <item m="1" x="1343"/>
        <item m="1" x="900"/>
        <item m="1" x="1208"/>
        <item m="1" x="1502"/>
        <item m="1" x="641"/>
        <item m="1" x="1154"/>
        <item m="1" x="1273"/>
        <item m="1" x="765"/>
        <item m="1" x="1107"/>
        <item m="1" x="1242"/>
        <item m="1" x="993"/>
        <item m="1" x="1031"/>
        <item m="1" x="758"/>
        <item m="1" x="1164"/>
        <item m="1" x="628"/>
        <item m="1" x="1300"/>
        <item m="1" x="1693"/>
        <item m="1" x="1414"/>
        <item m="1" x="1408"/>
        <item m="1" x="1307"/>
        <item m="1" x="633"/>
        <item m="1" x="1439"/>
        <item m="1" x="1482"/>
        <item m="1" x="1288"/>
        <item m="1" x="632"/>
        <item m="1" x="1639"/>
        <item m="1" x="1606"/>
        <item m="1" x="636"/>
        <item m="1" x="915"/>
        <item m="1" x="1305"/>
        <item m="1" x="1560"/>
        <item m="1" x="757"/>
        <item m="1" x="653"/>
        <item m="1" x="812"/>
        <item m="1" x="703"/>
        <item m="1" x="1111"/>
        <item m="1" x="924"/>
        <item m="1" x="922"/>
        <item m="1" x="1093"/>
        <item m="1" x="1195"/>
        <item m="1" x="1099"/>
        <item m="1" x="1296"/>
        <item m="1" x="1148"/>
        <item m="1" x="1013"/>
        <item m="1" x="1128"/>
        <item m="1" x="1621"/>
        <item m="1" x="1716"/>
        <item m="1" x="973"/>
        <item m="1" x="1696"/>
        <item m="1" x="738"/>
        <item m="1" x="1685"/>
        <item m="1" x="1382"/>
        <item m="1" x="1553"/>
        <item m="1" x="1632"/>
        <item m="1" x="1312"/>
        <item m="1" x="1524"/>
        <item m="1" x="816"/>
        <item m="1" x="799"/>
        <item m="1" x="1421"/>
        <item m="1" x="1393"/>
        <item m="1" x="955"/>
        <item m="1" x="1791"/>
        <item m="1" x="1363"/>
        <item m="1" x="1103"/>
        <item m="1" x="1177"/>
        <item m="1" x="1136"/>
        <item m="1" x="1646"/>
        <item m="1" x="1650"/>
        <item m="1" x="646"/>
        <item m="1" x="1530"/>
        <item m="1" x="1576"/>
        <item m="1" x="695"/>
        <item m="1" x="1067"/>
        <item m="1" x="1058"/>
        <item m="1" x="1565"/>
        <item m="1" x="1264"/>
        <item m="1" x="1468"/>
        <item m="1" x="1134"/>
        <item m="1" x="1485"/>
        <item m="1" x="673"/>
        <item m="1" x="796"/>
        <item m="1" x="1765"/>
        <item m="1" x="1385"/>
        <item m="1" x="1757"/>
        <item m="1" x="677"/>
        <item m="1" x="937"/>
        <item m="1" x="753"/>
        <item m="1" x="686"/>
        <item m="1" x="701"/>
        <item m="1" x="1253"/>
        <item m="1" x="1286"/>
        <item m="1" x="958"/>
        <item m="1" x="1376"/>
        <item m="1" x="1694"/>
        <item m="1" x="1045"/>
        <item m="1" x="1124"/>
        <item m="1" x="1274"/>
        <item m="1" x="1762"/>
        <item m="1" x="939"/>
        <item m="1" x="951"/>
        <item m="1" x="961"/>
        <item m="1" x="1582"/>
        <item m="1" x="1718"/>
        <item m="1" x="635"/>
        <item m="1" x="1462"/>
        <item m="1" x="1758"/>
        <item m="1" x="859"/>
        <item m="1" x="1174"/>
        <item m="1" x="1795"/>
        <item m="1" x="1701"/>
        <item m="1" x="848"/>
        <item m="1" x="960"/>
        <item m="1" x="1047"/>
        <item m="1" x="1372"/>
        <item m="1" x="1569"/>
        <item m="1" x="804"/>
        <item m="1" x="1275"/>
        <item m="1" x="800"/>
        <item m="1" x="769"/>
        <item m="1" x="717"/>
        <item m="1" x="1688"/>
        <item m="1" x="1281"/>
        <item m="1" x="1729"/>
        <item m="1" x="1122"/>
        <item m="1" x="1746"/>
        <item m="1" x="1498"/>
        <item m="1" x="787"/>
        <item m="1" x="1602"/>
        <item m="1" x="1616"/>
        <item m="1" x="1276"/>
        <item m="1" x="1651"/>
        <item m="1" x="1489"/>
        <item m="1" x="1354"/>
        <item m="1" x="671"/>
        <item m="1" x="1500"/>
        <item m="1" x="1232"/>
        <item m="1" x="1165"/>
        <item m="1" x="1508"/>
        <item m="1" x="1092"/>
        <item m="1" x="726"/>
        <item m="1" x="898"/>
        <item m="1" x="675"/>
        <item m="1" x="1024"/>
        <item m="1" x="1402"/>
        <item m="1" x="987"/>
        <item m="1" x="850"/>
        <item m="1" x="1065"/>
        <item m="1" x="743"/>
        <item m="1" x="995"/>
        <item m="1" x="866"/>
        <item m="1" x="1217"/>
        <item m="1" x="1804"/>
        <item m="1" x="1258"/>
        <item m="1" x="854"/>
        <item m="1" x="1131"/>
        <item m="1" x="837"/>
        <item m="1" x="890"/>
        <item m="1" x="1182"/>
        <item m="1" x="1450"/>
        <item m="1" x="1167"/>
        <item m="1" x="1617"/>
        <item m="1" x="1179"/>
        <item m="1" x="1413"/>
        <item m="1" x="728"/>
        <item m="1" x="1211"/>
        <item m="1" x="851"/>
        <item m="1" x="781"/>
        <item m="1" x="1507"/>
        <item m="1" x="822"/>
        <item m="1" x="1531"/>
        <item m="1" x="723"/>
        <item m="1" x="1348"/>
        <item m="1" x="1355"/>
        <item m="1" x="759"/>
        <item m="1" x="1277"/>
        <item m="1" x="655"/>
        <item m="1" x="1478"/>
        <item m="1" x="1183"/>
        <item m="1" x="1404"/>
        <item m="1" x="1373"/>
        <item m="1" x="1593"/>
        <item m="1" x="1366"/>
        <item m="1" x="944"/>
        <item m="1" x="1445"/>
        <item m="1" x="1579"/>
        <item m="1" x="1269"/>
        <item m="1" x="1401"/>
        <item m="1" x="734"/>
        <item m="1" x="1567"/>
        <item m="1" x="1224"/>
        <item m="1" x="1089"/>
        <item m="1" x="1473"/>
        <item m="1" x="999"/>
        <item m="1" x="1322"/>
        <item m="1" x="856"/>
        <item m="1" x="952"/>
        <item m="1" x="1349"/>
        <item m="1" x="1118"/>
        <item m="1" x="662"/>
        <item m="1" x="996"/>
        <item m="1" x="1476"/>
        <item m="1" x="1578"/>
        <item m="1" x="681"/>
        <item m="1" x="966"/>
        <item m="1" x="901"/>
        <item m="1" x="1234"/>
        <item m="1" x="1327"/>
        <item m="1" x="767"/>
        <item m="1" x="1749"/>
        <item m="1" x="732"/>
        <item m="1" x="805"/>
        <item m="1" x="1586"/>
        <item m="1" x="1094"/>
        <item m="1" x="1108"/>
        <item m="1" x="1162"/>
        <item m="1" x="737"/>
        <item m="1" x="1016"/>
        <item m="1" x="1411"/>
        <item m="1" x="1323"/>
        <item m="1" x="1113"/>
        <item m="1" x="1060"/>
        <item m="1" x="690"/>
        <item m="1" x="928"/>
        <item m="1" x="1392"/>
        <item m="1" x="1026"/>
        <item m="1" x="1189"/>
        <item m="1" x="1126"/>
        <item m="1" x="1308"/>
        <item m="1" x="672"/>
        <item m="1" x="1153"/>
        <item m="1" x="827"/>
        <item m="1" x="1230"/>
        <item m="1" x="1356"/>
        <item m="1" x="1432"/>
        <item m="1" x="1367"/>
        <item m="1" x="1328"/>
        <item m="1" x="1254"/>
        <item m="1" x="1665"/>
        <item m="1" x="1557"/>
        <item m="1" x="808"/>
        <item m="1" x="1549"/>
        <item m="1" x="1003"/>
        <item m="1" x="1313"/>
        <item m="1" x="719"/>
        <item m="1" x="1292"/>
        <item m="1" x="1159"/>
        <item m="1" x="1591"/>
        <item m="1" x="745"/>
        <item m="1" x="1802"/>
        <item m="1" x="784"/>
        <item m="1" x="724"/>
        <item m="1" x="1294"/>
        <item m="1" x="1494"/>
        <item m="1" x="1397"/>
        <item m="1" x="683"/>
        <item m="1" x="835"/>
        <item m="1" x="1623"/>
        <item m="1" x="1563"/>
        <item m="1" x="818"/>
        <item m="1" x="791"/>
        <item m="1" x="1086"/>
        <item m="1" x="707"/>
        <item m="1" x="1314"/>
        <item m="1" x="747"/>
        <item m="1" x="917"/>
        <item m="1" x="1214"/>
        <item m="1" x="1745"/>
        <item m="1" x="785"/>
        <item m="1" x="1055"/>
        <item m="1" x="902"/>
        <item m="1" x="1064"/>
        <item m="1" x="1618"/>
        <item m="1" x="1501"/>
        <item m="1" x="963"/>
        <item m="1" x="716"/>
        <item m="1" x="1666"/>
        <item m="1" x="829"/>
        <item m="1" x="1611"/>
        <item m="1" x="1168"/>
        <item m="1" x="1552"/>
        <item m="1" x="911"/>
        <item m="1" x="1083"/>
        <item m="1" x="1568"/>
        <item m="1" x="1756"/>
        <item m="1" x="1532"/>
        <item m="1" x="931"/>
        <item m="1" x="874"/>
        <item m="1" x="1577"/>
        <item m="1" x="1341"/>
        <item m="1" x="1185"/>
        <item m="1" x="1609"/>
        <item m="1" x="657"/>
        <item m="1" x="654"/>
        <item m="1" x="1329"/>
        <item m="1" x="1469"/>
        <item m="1" x="1424"/>
        <item m="1" x="1607"/>
        <item m="1" x="1132"/>
        <item m="1" x="879"/>
        <item m="1" x="953"/>
        <item m="1" x="1483"/>
        <item m="1" x="1035"/>
        <item m="1" x="1265"/>
        <item m="1" x="1680"/>
        <item m="1" x="918"/>
        <item m="1" x="1255"/>
        <item m="1" x="639"/>
        <item m="1" x="96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23"/>
        <item x="617"/>
        <item x="618"/>
        <item x="620"/>
        <item x="619"/>
        <item x="622"/>
        <item x="621"/>
        <item m="1" x="956"/>
        <item m="1" x="1717"/>
        <item m="1" x="659"/>
        <item m="1" x="62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1">
    <i>
      <x/>
    </i>
    <i r="1">
      <x v="1794"/>
    </i>
    <i r="2">
      <x v="8"/>
    </i>
    <i r="1">
      <x v="1797"/>
    </i>
    <i r="2">
      <x v="4"/>
    </i>
    <i r="1">
      <x v="1799"/>
    </i>
    <i r="2">
      <x v="8"/>
    </i>
    <i r="1">
      <x v="1800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2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46" totalsRowShown="0" totalsRowDxfId="28">
  <autoFilter ref="A1:C1546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1001" totalsRowShown="0">
  <autoFilter ref="A1:T11001" xr:uid="{678037D6-A574-4B81-B392-ED766472D9FE}">
    <filterColumn colId="1">
      <filters>
        <filter val="open"/>
      </filters>
    </filterColumn>
  </autoFilter>
  <sortState xmlns:xlrd2="http://schemas.microsoft.com/office/spreadsheetml/2017/richdata2" ref="A10935:T10978">
    <sortCondition ref="B1:B10978"/>
  </sortState>
  <tableColumns count="20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  <tableColumn id="8" xr3:uid="{F8F46256-1139-4BEC-A94B-210199328D25}" name="Int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8" totalsRowShown="0">
  <autoFilter ref="A1:B15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5"/>
    <tableColumn id="6" xr3:uid="{73647D57-303F-4AF5-983C-1CCB32EBD08D}" name="Forecast Period" dataDxfId="4"/>
    <tableColumn id="4" xr3:uid="{FA11B267-B5E3-452C-A4E3-1668B4A12A28}" name="Number of Tickets Raised" dataDxfId="3"/>
    <tableColumn id="1" xr3:uid="{441BC59C-A1EA-4CA8-B944-D602CD57D89D}" name="Delayed Tickets"/>
    <tableColumn id="5" xr3:uid="{29680677-3B0F-4EC4-81FF-46A6FDD4C5F7}" name="Number of Total Objects" dataDxfId="2"/>
    <tableColumn id="2" xr3:uid="{3D96D299-AEA2-4D9C-9BE6-F98ADF0CDB84}" name="Commentary for delayed tickets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22" sqref="B22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4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313</v>
      </c>
    </row>
    <row r="5" spans="1:2">
      <c r="A5" s="80" t="s">
        <v>369</v>
      </c>
      <c r="B5" s="155">
        <v>309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3</v>
      </c>
    </row>
    <row r="14" spans="1:2">
      <c r="A14" s="13" t="s">
        <v>567</v>
      </c>
      <c r="B14" s="155">
        <v>268</v>
      </c>
    </row>
    <row r="15" spans="1:2">
      <c r="A15" s="80" t="s">
        <v>369</v>
      </c>
      <c r="B15" s="155">
        <v>268</v>
      </c>
    </row>
    <row r="16" spans="1:2">
      <c r="A16" s="13" t="s">
        <v>568</v>
      </c>
      <c r="B16" s="155">
        <v>262</v>
      </c>
    </row>
    <row r="17" spans="1:2">
      <c r="A17" s="80" t="s">
        <v>369</v>
      </c>
      <c r="B17" s="155">
        <v>237</v>
      </c>
    </row>
    <row r="18" spans="1:2">
      <c r="A18" s="80" t="s">
        <v>404</v>
      </c>
      <c r="B18" s="155">
        <v>2</v>
      </c>
    </row>
    <row r="19" spans="1:2">
      <c r="A19" s="80" t="s">
        <v>370</v>
      </c>
      <c r="B19" s="155">
        <v>12</v>
      </c>
    </row>
    <row r="20" spans="1:2">
      <c r="A20" s="80" t="s">
        <v>377</v>
      </c>
      <c r="B20" s="155">
        <v>2</v>
      </c>
    </row>
    <row r="21" spans="1:2">
      <c r="A21" s="80" t="s">
        <v>375</v>
      </c>
      <c r="B21" s="155">
        <v>8</v>
      </c>
    </row>
    <row r="22" spans="1:2">
      <c r="A22" s="80" t="s">
        <v>691</v>
      </c>
      <c r="B22" s="155">
        <v>1</v>
      </c>
    </row>
    <row r="23" spans="1:2">
      <c r="A23" s="13" t="s">
        <v>569</v>
      </c>
      <c r="B23" s="155">
        <v>307</v>
      </c>
    </row>
    <row r="24" spans="1:2">
      <c r="A24" s="80" t="s">
        <v>369</v>
      </c>
      <c r="B24" s="155">
        <v>304</v>
      </c>
    </row>
    <row r="25" spans="1:2">
      <c r="A25" s="80" t="s">
        <v>377</v>
      </c>
      <c r="B25" s="155">
        <v>3</v>
      </c>
    </row>
    <row r="26" spans="1:2">
      <c r="A26" s="13" t="s">
        <v>4890</v>
      </c>
      <c r="B26" s="155">
        <v>4</v>
      </c>
    </row>
    <row r="27" spans="1:2">
      <c r="A27" s="80" t="s">
        <v>369</v>
      </c>
      <c r="B27" s="155">
        <v>4</v>
      </c>
    </row>
    <row r="28" spans="1:2">
      <c r="A28" s="13" t="s">
        <v>5014</v>
      </c>
      <c r="B28" s="155">
        <v>5</v>
      </c>
    </row>
    <row r="29" spans="1:2">
      <c r="A29" s="80" t="s">
        <v>369</v>
      </c>
      <c r="B29" s="155">
        <v>5</v>
      </c>
    </row>
    <row r="30" spans="1:2">
      <c r="A30" s="13" t="s">
        <v>381</v>
      </c>
      <c r="B30" s="155">
        <v>1159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4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22</v>
      </c>
      <c r="C5"/>
      <c r="D5"/>
      <c r="E5"/>
    </row>
    <row r="6" spans="1:6">
      <c r="A6" s="80" t="s">
        <v>13332</v>
      </c>
      <c r="B6" s="155">
        <v>2</v>
      </c>
      <c r="C6" s="92"/>
      <c r="D6" s="90"/>
      <c r="E6" s="90"/>
    </row>
    <row r="7" spans="1:6">
      <c r="A7" s="81" t="s">
        <v>370</v>
      </c>
      <c r="B7" s="155">
        <v>2</v>
      </c>
      <c r="C7"/>
      <c r="D7"/>
      <c r="E7"/>
    </row>
    <row r="8" spans="1:6">
      <c r="A8" s="80" t="s">
        <v>13307</v>
      </c>
      <c r="B8" s="155">
        <v>2</v>
      </c>
      <c r="C8" s="35"/>
      <c r="D8" s="90"/>
      <c r="E8" s="90"/>
    </row>
    <row r="9" spans="1:6">
      <c r="A9" s="81" t="s">
        <v>404</v>
      </c>
      <c r="B9" s="155">
        <v>2</v>
      </c>
      <c r="C9"/>
      <c r="D9"/>
    </row>
    <row r="10" spans="1:6">
      <c r="A10" s="80" t="s">
        <v>13327</v>
      </c>
      <c r="B10" s="155">
        <v>1</v>
      </c>
      <c r="C10" s="32"/>
      <c r="D10" s="90"/>
      <c r="E10" s="90"/>
    </row>
    <row r="11" spans="1:6">
      <c r="A11" s="81" t="s">
        <v>370</v>
      </c>
      <c r="B11" s="155">
        <v>1</v>
      </c>
      <c r="C11"/>
      <c r="D11"/>
    </row>
    <row r="12" spans="1:6">
      <c r="A12" s="80" t="s">
        <v>13308</v>
      </c>
      <c r="B12" s="155">
        <v>17</v>
      </c>
      <c r="C12" s="92"/>
      <c r="D12"/>
    </row>
    <row r="13" spans="1:6">
      <c r="A13" s="81" t="s">
        <v>370</v>
      </c>
      <c r="B13" s="155">
        <v>9</v>
      </c>
      <c r="C13"/>
      <c r="D13"/>
    </row>
    <row r="14" spans="1:6">
      <c r="A14" s="81" t="s">
        <v>375</v>
      </c>
      <c r="B14" s="155">
        <v>8</v>
      </c>
      <c r="C14" s="92"/>
      <c r="D14"/>
    </row>
    <row r="15" spans="1:6">
      <c r="A15" s="13" t="s">
        <v>381</v>
      </c>
      <c r="B15" s="155">
        <v>22</v>
      </c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46"/>
  <sheetViews>
    <sheetView topLeftCell="A1513" workbookViewId="0">
      <selection activeCell="C1543" sqref="C1543:C15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  <row r="1534" spans="1:3">
      <c r="A1534" t="s">
        <v>13211</v>
      </c>
      <c r="B1534">
        <v>1</v>
      </c>
      <c r="C1534" s="161" t="s">
        <v>4</v>
      </c>
    </row>
    <row r="1535" spans="1:3">
      <c r="A1535" t="s">
        <v>13212</v>
      </c>
      <c r="B1535">
        <v>3</v>
      </c>
      <c r="C1535" s="161" t="s">
        <v>4</v>
      </c>
    </row>
    <row r="1536" spans="1:3">
      <c r="A1536" t="s">
        <v>13214</v>
      </c>
      <c r="B1536">
        <v>3</v>
      </c>
      <c r="C1536" s="161" t="s">
        <v>4</v>
      </c>
    </row>
    <row r="1537" spans="1:3">
      <c r="A1537" t="s">
        <v>13218</v>
      </c>
      <c r="B1537">
        <v>2</v>
      </c>
      <c r="C1537" s="161" t="s">
        <v>4</v>
      </c>
    </row>
    <row r="1538" spans="1:3">
      <c r="A1538" t="s">
        <v>13219</v>
      </c>
      <c r="B1538">
        <v>13</v>
      </c>
      <c r="C1538" s="161" t="s">
        <v>4</v>
      </c>
    </row>
    <row r="1539" spans="1:3">
      <c r="A1539" t="s">
        <v>13237</v>
      </c>
      <c r="B1539">
        <v>7</v>
      </c>
      <c r="C1539" s="161" t="s">
        <v>4</v>
      </c>
    </row>
    <row r="1540" spans="1:3">
      <c r="A1540" t="s">
        <v>13238</v>
      </c>
      <c r="B1540">
        <v>1</v>
      </c>
      <c r="C1540" s="161" t="s">
        <v>4</v>
      </c>
    </row>
    <row r="1541" spans="1:3">
      <c r="A1541" t="s">
        <v>13252</v>
      </c>
      <c r="B1541">
        <v>16</v>
      </c>
      <c r="C1541" s="161" t="s">
        <v>4</v>
      </c>
    </row>
    <row r="1542" spans="1:3">
      <c r="A1542" t="s">
        <v>13270</v>
      </c>
      <c r="B1542">
        <v>17</v>
      </c>
      <c r="C1542" s="162" t="s">
        <v>4</v>
      </c>
    </row>
    <row r="1543" spans="1:3">
      <c r="A1543" t="s">
        <v>13271</v>
      </c>
      <c r="B1543">
        <v>25</v>
      </c>
      <c r="C1543" s="162" t="s">
        <v>4</v>
      </c>
    </row>
    <row r="1544" spans="1:3">
      <c r="A1544" t="s">
        <v>13298</v>
      </c>
      <c r="B1544">
        <v>1</v>
      </c>
      <c r="C1544" s="164" t="s">
        <v>4</v>
      </c>
    </row>
    <row r="1545" spans="1:3">
      <c r="A1545" t="s">
        <v>13301</v>
      </c>
      <c r="B1545">
        <v>1</v>
      </c>
      <c r="C1545" s="164" t="s">
        <v>4</v>
      </c>
    </row>
    <row r="1546" spans="1:3">
      <c r="A1546" t="s">
        <v>13304</v>
      </c>
      <c r="B1546">
        <v>1</v>
      </c>
      <c r="C1546" s="164" t="s">
        <v>4</v>
      </c>
    </row>
  </sheetData>
  <conditionalFormatting sqref="A2:A1048576">
    <cfRule type="duplicateValues" dxfId="31" priority="4"/>
  </conditionalFormatting>
  <conditionalFormatting sqref="A1284">
    <cfRule type="duplicateValues" dxfId="30" priority="2"/>
  </conditionalFormatting>
  <conditionalFormatting sqref="A1292">
    <cfRule type="duplicateValues" dxfId="2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1001"/>
  <sheetViews>
    <sheetView tabSelected="1" zoomScaleNormal="100" workbookViewId="0">
      <selection activeCell="D11002" sqref="D1100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348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323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323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323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323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323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323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323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323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323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323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323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319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316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316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316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316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316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316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316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316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316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316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316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316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316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316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316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316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316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316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316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316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316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316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316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316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316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316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316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316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316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316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316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316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316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316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316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316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316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316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316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316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316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315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315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315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315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315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315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315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315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315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315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315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315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315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315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315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315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315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315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315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315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315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315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315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315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315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315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315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315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315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315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315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315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315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315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315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315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315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315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315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315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315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315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315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315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315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315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315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315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315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315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315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315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315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315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315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315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315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315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315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314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314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314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314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314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313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313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311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311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310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307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307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307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307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307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307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307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307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307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307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307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307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307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307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307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307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307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307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307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307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307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306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306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306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306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306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301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301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301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296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296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296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296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296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296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296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296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296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296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296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296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296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296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296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296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296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296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292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292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292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287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286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286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286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286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286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286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286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286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286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286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286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286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272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272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271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271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271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261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246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246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246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246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246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246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246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246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246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246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246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246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246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246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246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246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246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246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246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246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243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243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243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243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242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242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242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242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242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242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242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242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242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242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242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242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242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242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242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242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242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242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242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242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242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242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242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242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242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242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242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242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242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242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241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241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241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241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241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241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241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241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241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241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241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241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241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241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241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241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241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241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237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237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237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237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237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237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237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237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237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237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237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237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237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237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237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237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237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237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237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237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237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237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237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237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237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237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237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237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237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237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237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237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237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237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237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237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237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237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237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237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237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237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237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237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237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237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237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237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237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237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237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237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237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237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237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237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237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237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237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237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237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237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237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237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237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237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237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237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237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237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237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237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237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237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237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237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237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237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237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237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237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237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237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237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237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237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237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237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237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237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237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237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231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231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226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226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221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221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221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221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221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221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221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221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221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221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221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221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221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221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221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221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221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221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221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221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221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221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221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221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221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221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221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221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221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221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221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221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221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221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221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221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221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221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221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221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221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221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221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221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221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221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221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221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221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221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221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221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221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221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221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221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221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221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221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221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221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221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221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221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221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221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221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221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221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221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221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221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221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221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221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221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221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221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221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221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221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221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221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221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221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221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221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221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221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221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221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221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221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221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221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221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221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221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221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221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221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221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221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221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221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218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218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218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218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219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216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216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211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211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211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211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211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211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211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211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211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211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211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209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209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209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209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209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209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209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209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209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209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209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209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209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209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209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209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209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209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209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209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209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209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209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209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209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209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209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209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209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209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209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209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209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209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209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209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209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209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209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209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209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209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209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209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209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209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209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209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209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209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209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209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209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209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209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209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209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209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209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209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209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209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209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209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209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209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209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209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209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209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209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209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209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209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209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209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209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209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209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209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209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209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209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209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209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209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209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209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209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209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209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209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209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209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209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209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209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209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209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209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209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209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209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209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209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209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209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209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209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209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209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209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209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209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209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209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209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209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209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209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209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209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209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209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209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209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209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209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209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209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209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209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209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209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209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209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209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209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209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209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209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209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209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209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209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209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209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209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209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209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209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209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209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209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209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209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209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209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209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209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209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209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209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209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209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209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209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209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209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209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209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209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209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209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209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209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209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209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209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209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209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209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209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209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209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209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209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209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209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209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209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209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209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209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209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209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209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209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209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209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209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209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209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209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209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209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209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209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209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209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209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209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209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209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209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209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209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209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209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209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209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209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209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209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209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209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209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209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209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209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209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209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209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209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209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209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209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209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209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209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209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209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209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209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209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209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209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209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209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209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209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209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209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209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209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209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209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209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209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209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209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209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209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209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209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209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209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209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209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209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209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209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209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209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209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209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209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209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209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209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209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209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209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209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209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209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209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209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209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209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209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209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209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209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209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209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209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209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209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209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209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209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209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209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209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209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209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209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209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209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209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209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209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209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209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209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209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209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209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209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209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209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209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209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209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209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209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209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209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209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209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209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209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209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209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207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207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207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207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207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207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207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207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207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207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206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206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206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205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205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205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205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205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205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204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204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202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201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201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201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200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200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200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198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198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198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198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198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198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198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195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195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195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195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195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195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195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195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195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195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195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195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195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195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195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195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195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195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195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195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195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195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195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195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195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195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195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195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195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194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194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192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192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192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192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192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192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192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192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192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192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190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190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190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190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190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190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190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190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189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189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189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189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189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189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189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189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189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189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189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189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189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189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189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189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189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187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187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187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187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187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187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187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187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187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187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187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187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187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187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187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187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187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187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187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187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187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187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187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187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187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187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187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187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187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187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187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187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187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187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187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187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187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187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187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187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187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187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187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187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187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187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187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187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187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187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187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187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187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187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187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187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187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187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187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187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187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187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187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187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187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187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187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187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187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187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187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187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187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187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187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187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187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187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187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187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187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187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187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187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187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187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187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187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187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187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187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187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187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187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187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187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187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187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187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187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187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187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187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187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187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187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187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187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187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187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187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187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187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187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187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187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187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187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187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187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187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187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187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187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187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187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187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187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187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187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187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187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187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187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187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187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187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187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187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187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187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187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187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187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187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187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187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187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187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187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187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187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187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187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187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187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187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187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187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187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187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187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187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187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187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187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187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187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187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187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187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187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187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187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187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187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187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187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187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187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187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187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187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187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187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187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187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187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187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187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187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187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187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187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187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187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187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187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187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187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187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187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187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187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187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187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187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187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187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187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187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187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187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187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187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187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187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187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187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187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187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187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187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187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187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187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187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187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187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187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187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187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187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187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187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187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187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187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187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187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187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187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187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187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187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187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187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187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187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187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187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187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187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187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187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187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187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187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187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187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187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187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187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187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187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187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187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187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187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187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187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187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187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187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187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187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187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187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187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187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187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187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187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187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187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187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187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187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187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187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187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187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187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187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187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186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186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186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186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186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186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186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186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186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186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186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186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186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186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186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186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186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186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186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186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186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186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186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186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186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186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186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186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186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186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186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186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186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186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186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186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186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186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186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186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186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186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186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186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186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186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186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186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186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186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186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186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186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186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186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186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186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186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186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186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186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186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186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186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186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186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186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186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186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186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186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186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186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186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186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186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186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186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186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186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186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186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186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186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186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186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186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186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186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186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186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186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186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186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186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186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186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186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186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186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186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186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186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186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186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186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186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186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186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186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186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186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186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186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186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186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186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186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186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186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186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186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186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186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186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186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186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186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186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186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186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186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186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186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186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186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186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186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186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186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186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186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186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186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186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186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186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186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186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186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186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186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186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186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186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186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186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186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186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186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186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186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186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186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186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186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186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186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186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186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186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186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186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186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186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186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186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186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186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186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186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186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186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186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186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186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186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186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186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186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186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186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186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186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186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186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186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186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186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186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186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186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183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183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183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183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183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183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183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183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183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183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183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183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183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183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183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183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183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183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183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183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183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183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183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183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183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183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183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183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183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183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183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183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183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183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183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183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183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183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183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183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183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183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183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182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182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181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181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181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181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181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181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181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180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180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180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179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179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179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179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179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179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179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179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179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179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179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179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179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179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179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179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179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179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179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179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179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179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179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179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179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179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179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179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179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179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179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179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179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179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179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179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179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179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179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179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179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179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179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179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179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179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179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179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179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179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179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179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179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179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179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179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179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179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179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179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179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179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179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179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179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179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179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179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179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179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179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179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179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179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179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179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179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179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179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179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179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179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179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179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179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179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179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179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179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179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179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179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179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179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178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178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178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178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178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178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178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178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178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178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178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178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178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178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178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178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178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178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178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177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177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177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177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177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177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177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177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177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177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177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177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177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177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177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177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177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177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176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176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176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176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176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176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176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176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176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176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176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176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173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173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173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173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173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173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173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173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173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173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173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173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173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173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173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173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173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173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173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173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173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173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173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173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173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173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173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173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173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172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172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172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172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172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172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172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172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172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172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172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172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172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172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172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172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172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172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172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172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172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172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172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172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172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172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172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172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172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172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172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172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172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172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172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171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171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171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171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171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171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171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171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171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171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171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171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171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171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171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171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171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171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171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171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171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171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171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171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171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171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171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171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171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171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171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171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171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171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171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171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171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171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171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171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171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171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171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171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171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171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171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171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171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171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171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171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171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171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171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171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171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171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171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171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171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171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171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171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171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171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171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171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171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171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171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171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171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171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171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171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171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171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171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171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171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171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171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171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171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171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171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171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171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171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171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171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171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171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171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171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171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171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171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171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171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171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171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171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171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171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171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171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171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171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171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171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171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171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171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171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171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171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171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171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171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171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171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171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171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171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171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171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171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171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171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171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171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171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171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171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171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171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171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171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171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171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171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171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171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171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171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171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171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171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171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171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171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171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171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171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171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171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171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171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171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171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171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171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171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171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171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171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171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171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171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171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171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171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171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171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171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171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171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171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171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171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171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171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171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171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171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171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171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171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171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171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171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171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171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171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171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171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171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171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171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171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171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171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171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171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171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171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171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171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171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171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171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171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171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171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171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171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171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171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171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171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171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171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171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171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171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171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171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171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171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171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171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171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171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171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169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169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169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169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169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169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169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169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169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169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169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169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169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169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169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169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168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168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168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168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168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168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168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168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168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168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168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168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168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168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168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168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168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168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168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168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168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168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168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168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168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168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168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168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168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168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168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168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168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168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168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168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168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168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168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167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167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167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167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167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167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167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167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167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167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167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167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167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167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167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167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167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167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166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166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166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166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166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166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166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166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166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166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166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166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166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166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166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166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166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166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166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166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166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166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166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166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166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166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166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166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166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166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166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166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166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166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166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166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166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166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166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166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166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166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166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166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166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166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166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166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166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166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166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166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166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166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166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166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166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166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166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166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166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166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166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166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166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166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166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166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166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166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166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166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166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166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166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166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166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166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166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166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166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166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166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166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166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166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166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166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166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166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166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166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166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166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166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166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166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166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166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166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166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166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166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166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166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166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166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166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166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166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166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166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166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166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166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162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162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162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162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162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162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162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162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162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162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162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162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161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161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161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161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161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161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161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161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161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161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161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161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161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161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161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161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161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161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161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161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161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161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161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161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161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161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161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161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161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161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161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158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158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158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158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158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158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158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158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158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157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156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156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156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156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156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156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155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155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155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155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155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155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155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155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155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155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155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155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155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155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155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155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155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155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155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155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154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154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154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154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154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154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154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154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154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154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154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154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153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153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153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153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153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153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153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153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153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153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153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153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150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150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150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150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150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150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150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150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150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150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150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150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150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150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150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150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150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150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150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150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150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150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150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150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150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150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150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150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150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150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150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150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150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150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150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150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150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150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150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150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150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150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150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150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150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150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150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150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150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150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149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149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149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149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149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149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149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149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149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149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149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149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149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149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149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149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146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145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145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145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145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145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145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143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143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143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143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143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143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143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143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143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143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143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143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143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143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143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143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143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143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143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143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143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143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143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143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143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143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143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143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143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143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143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143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143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143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143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143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143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143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143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143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143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143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143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143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143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143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143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141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141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141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141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141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141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141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141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141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141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141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141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141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141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141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141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141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141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141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141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141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141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141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141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141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141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141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141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139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139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139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139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134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134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134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134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134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133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133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133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133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133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133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133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133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133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133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133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133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130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130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130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130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130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130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130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130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130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130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130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130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130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130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130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130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130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130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130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130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130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130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130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130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130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130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130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130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130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129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128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127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127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127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127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127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127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127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127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127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127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127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127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127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127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127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127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127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127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127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127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127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127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127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127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127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127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127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126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126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126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126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126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126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126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126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126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126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126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126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126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126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126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126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126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126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126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126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126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126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126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126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126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126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126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126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126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126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126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126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126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126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126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126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126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126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126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125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128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128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123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123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123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123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123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123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123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123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123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123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123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123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123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123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123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123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123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123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123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123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123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123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123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123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123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123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123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123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123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123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123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123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123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123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123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123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123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123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123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123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123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123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123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123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123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123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123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123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123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123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123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123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123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123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123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123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123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123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123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123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123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123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123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123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123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123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123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123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123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123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123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123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123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123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123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123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123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123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123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123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123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123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123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123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123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123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123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123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123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123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123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123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123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121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121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121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121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121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121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121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121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121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121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121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121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121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121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121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121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121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121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121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121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121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121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121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121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121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121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121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121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121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120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118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118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118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115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115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115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115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115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115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115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115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115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115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115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115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115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115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115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115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115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115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115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115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115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115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115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115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115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115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115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115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115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115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115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115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115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115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115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115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115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115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115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115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115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115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115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115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115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115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115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115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115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115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115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115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115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115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115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115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115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115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115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112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112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112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112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112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112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112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112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112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112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112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112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112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112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112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112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112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112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112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112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112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112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112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112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111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111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111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111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111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111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111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111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111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111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111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111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111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111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109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109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109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109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109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109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109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107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107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107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107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107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107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107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107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107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107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107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107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107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107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107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107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107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107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107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107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107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107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107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107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107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107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107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107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107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107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107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107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107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107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107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107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107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107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107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107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107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107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107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107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107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107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107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107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107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107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107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107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107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107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107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107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107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107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107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107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107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107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107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107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106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106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106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106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106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106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106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106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106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106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104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104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104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104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104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104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104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104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104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104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104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104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104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104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104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104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104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104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104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104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104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104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104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104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104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104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104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104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104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104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104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104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104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104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103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103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103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103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103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103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103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103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103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103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103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103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103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103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103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103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103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103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103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103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103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103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103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103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103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103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103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103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103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103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103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103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103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103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103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103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103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103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103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103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103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103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103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103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103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103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103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103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103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103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103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103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103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103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103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103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103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103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103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103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103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103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103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103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103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103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103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103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103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103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103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103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103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103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103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103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103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103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103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103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103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103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103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103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103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103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103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103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103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103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103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103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103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103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103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103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103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103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103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103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103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103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103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103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103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103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103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103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103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103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103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103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103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103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103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103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103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103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103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103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103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103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103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103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103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103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103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103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103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103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103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103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103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103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103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103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103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103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103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103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103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103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103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103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103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102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102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102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102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102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102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102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102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102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102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102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102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102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102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102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102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102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102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102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102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102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102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102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102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102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102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102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102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101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101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101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101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101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101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101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101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101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101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101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100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100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100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100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100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100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100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100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100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100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100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100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100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100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100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100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100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100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100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100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100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100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100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100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100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100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99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99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98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98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98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98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98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98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98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98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98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98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98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98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98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98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98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98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98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98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98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98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97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97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97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97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97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97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97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97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97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97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97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97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97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97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97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97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97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97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97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97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97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97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97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97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97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97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97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97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97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97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97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97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97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97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95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95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95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95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95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95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95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95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93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93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93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93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93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92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92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92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92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92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92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92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89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89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89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89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89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89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89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89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89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89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89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89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89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89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89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85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85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85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85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85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85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85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85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85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85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85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85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85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85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85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85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82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82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82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78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78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78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78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78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78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78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78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78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78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78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78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78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78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78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78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78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78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78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78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78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78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78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78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78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78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78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78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78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78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78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78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78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78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78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78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78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78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78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78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78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78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78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78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78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78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78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78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78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78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78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78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78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78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78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78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78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78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78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78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78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78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78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78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78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78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78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78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78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78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78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78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78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78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78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78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78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78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78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78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78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78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78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78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78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78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76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76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76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76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76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76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76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76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76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69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69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69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69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69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69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69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69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69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69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69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69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69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69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69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69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69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69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69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69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69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69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69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69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69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69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69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69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69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69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69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69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69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69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69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69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69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69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69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69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69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69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69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69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69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69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69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69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69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69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69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69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69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69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69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69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69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69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69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69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69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69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69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69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69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69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69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69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69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69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69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69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69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69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69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69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69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69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69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69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69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69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69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69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69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69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69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69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67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67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64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64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64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64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64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64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64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64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64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64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64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64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64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64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64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64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64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64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64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64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64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64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64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64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64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64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64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64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64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64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64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64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64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64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64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64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64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64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64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64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64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64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64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64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64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64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64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64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64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64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64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64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64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64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64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64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64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64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64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64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64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64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64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64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64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64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64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64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64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64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64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64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64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64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64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64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64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63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63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63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63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63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63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63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63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63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63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63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63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63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63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63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63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63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63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63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63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63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63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63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63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63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63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63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63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63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63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63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63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63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63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63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63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63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63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63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63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63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63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63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63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63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63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63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63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63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63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63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63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63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63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63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63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63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63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63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60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60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60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60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60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60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60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59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59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59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59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59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59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59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59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59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59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59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59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59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59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59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59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59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59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59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59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59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59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59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59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59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59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59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59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59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59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59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59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59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59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59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59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59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59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59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59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59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59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59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59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58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58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58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58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58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58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58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58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58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58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58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58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58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58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58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58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58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58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58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58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58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58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58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58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58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58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58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58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58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58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58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58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58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58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58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58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58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58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58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58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58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58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58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58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58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58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58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58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58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58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58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58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58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58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58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58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58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58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58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58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58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58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58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58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58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58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58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58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58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58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58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58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58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58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58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58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58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58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58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58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58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58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58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58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58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58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56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56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56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56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56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56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56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56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56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56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56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56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56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56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56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56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56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56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56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56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56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56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56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56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56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56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56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56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56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56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56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56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56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56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56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56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56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56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56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56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56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56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56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56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56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56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56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56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56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56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56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56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56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56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56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56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56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56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56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56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56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56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56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56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56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56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56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56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56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56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56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56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56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56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56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56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56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56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56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56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56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56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56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56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56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56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56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56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56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56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56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56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56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56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56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56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56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56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56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56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56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56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56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56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56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56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56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56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56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56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56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56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56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56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56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56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56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56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56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56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56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56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56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56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56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56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56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56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56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56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56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56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56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56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56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56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56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56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56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56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56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56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56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56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56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56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56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56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56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56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56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56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56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56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56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56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55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55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55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55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55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55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55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55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55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55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55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55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55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55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55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55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55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55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55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55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55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55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55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55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55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55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55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55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55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55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55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55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55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55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55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55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55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55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55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55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55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55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55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55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55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55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55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55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55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55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55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55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55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55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55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55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55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55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55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55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55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55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55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55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55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55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55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55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55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55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55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55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55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55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55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55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55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55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55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55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55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55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55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55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55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55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55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55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55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55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55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55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55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55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55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55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55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55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55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55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55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55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55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55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55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55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55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55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55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55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55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55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55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55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55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55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55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55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55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55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55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55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55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55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55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55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55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55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55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55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55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55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55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55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55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55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55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55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55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55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55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55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55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55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55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55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55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55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55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55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55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55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55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55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55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55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55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55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55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55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55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55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55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55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55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55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55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55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55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55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55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55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55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55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55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55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55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55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55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55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55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55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55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55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55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55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55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55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55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55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55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55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55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55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55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55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55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55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55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55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55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55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55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55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55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55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55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55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55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55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55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55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55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55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55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55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55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55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55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55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55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55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55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55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55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55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55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55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55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55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55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55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55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55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55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55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55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55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55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55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55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55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55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55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55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55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55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55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55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55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55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55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55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55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55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55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55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55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55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55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55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55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55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55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55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55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55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55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55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55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55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55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55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55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55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55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55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55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55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55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55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55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55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55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55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55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55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55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55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55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55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55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55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55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55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55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55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55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55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55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55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55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55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55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55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55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55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55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55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55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55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55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55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55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55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55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55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55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55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55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55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55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55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55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55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55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55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55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55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55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55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55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55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55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55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55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55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55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55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55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55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55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55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55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55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55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55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55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55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55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54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54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54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54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54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54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54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54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54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54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54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54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54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54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54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54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52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52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52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52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52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52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52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52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52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52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52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52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52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52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52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52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52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52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52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52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52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52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52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52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52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52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52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52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52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52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52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52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52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52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52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52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52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52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52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52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52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52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52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52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52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52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52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52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52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52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52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52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52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52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52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52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52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52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52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52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52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52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52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52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52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52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52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52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52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52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52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52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52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52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52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52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52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52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52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52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52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52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52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52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52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52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52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52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52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52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52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52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52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52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52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50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50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50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50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50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50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50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50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50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50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50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50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50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50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50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50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50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50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50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50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50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50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50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50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50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50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50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50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49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49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49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49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49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49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49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49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49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49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49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49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49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49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49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49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49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49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49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49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49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49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49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49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49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49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49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49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49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49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49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49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49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49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49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49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49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49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49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49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49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49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49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49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49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49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49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49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49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49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49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49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49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49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49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49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49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49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49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49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49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49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49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49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49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49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49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49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49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49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49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49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49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49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49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49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49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49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49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49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49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49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49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49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49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49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49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49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49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49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49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49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49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49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49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49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49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49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49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49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49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49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49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49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49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49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49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49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49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49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49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49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49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49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49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49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49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49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49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49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49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49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49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49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49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49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49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49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49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49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49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49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49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49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49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49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49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49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49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49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49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49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49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49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49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49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49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49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49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49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49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49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49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49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49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49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49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49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49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49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49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49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49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49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49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49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49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49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49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49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49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49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49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49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49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49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49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49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49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49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49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49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49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49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49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49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49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49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49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49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49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49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49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49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49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49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49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49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49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49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49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49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49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49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49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49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49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49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49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49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49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49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49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49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49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49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49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49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49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49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49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49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49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49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49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49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49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49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49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49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49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49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49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49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49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49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49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49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49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49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49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49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49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49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49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49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49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49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49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49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49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49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49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49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49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49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49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49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49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49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49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49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49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49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49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49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49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49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49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49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49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49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49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49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49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49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49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49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49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49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49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49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49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49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49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49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49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49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49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49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49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49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49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49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49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49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49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49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49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49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49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49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49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49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49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49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49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49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49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49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49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49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49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49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49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49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49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49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49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49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49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49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49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49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49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49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49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49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49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49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49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49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49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49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49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49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49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49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49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49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49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49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49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49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49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49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49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49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49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49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49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49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49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49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49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49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49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49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49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49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49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49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49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49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49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49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49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49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49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49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49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49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49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49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49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49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49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49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49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49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49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49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49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49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49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49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49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49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49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49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49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49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49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49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49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49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49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49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49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49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49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49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49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49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49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49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49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49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49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49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49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49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49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49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49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49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49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49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49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49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49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49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49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49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49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49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49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49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49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49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49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49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49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49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49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49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49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49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49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49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49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49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49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49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49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49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49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49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49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49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49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49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49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49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49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49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49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49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49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49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49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49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49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49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49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49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49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49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49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49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49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49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49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49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49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49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49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49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49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49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49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49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49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49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49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49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49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49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49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49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49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49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49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49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49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49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49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49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49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49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49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49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49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49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49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49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49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49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49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49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49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49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49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49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49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49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49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49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49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49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49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49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49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49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49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49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49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49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49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49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49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49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49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49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49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49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49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49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49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49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49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49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49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49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49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49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49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49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49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49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49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49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49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49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49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49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49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49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49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49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49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49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49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49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49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49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49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49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49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49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49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49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49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49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49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49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49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49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49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49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49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49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49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49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49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49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49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49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49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49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49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49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49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49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49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49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49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49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49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49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49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49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49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49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49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49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49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49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49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49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49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49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49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49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49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49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49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49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49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49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49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49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49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49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49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49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49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49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49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49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49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49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49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49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49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49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49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49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49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49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49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49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49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49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49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49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49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49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49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49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49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49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49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49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49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49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49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49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49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49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49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49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49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49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49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49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49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49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49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49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49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49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49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49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49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49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49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49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49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49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49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49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49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49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49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49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49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49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49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49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49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49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49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49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49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49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49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49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49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49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49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49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49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49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49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49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49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49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49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49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49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49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49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49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49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49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49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49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49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49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49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49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49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49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49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49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49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49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49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49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49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49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49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49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49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49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49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49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49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49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49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49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49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49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49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49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49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49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49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49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49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49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49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49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49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49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49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49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49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49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49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49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49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49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49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49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49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49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49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49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49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49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49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49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49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49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49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49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49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49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49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49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49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49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49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49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49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49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49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49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49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49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49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49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49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49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49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49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49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49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49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49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49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49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49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49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49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49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49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49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49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49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49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49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49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49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49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49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49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49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49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49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49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49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49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49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49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49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49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49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49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49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49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49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49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49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49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49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49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49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49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49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49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49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49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49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49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49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49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49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49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49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49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49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49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49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49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49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49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49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49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49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49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49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49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49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49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49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49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49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49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49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49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49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49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49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49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49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49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49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49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49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49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49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49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49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49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49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49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49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49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49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49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49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49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49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49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49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49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49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49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49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49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49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49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49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49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49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49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49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49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49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49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49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49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49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49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49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49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49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49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49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49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49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49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49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49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49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49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49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49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49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49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49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49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49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49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49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49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49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49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49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49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49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49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49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49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49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49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49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49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49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49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49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49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49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49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49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49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49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49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49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49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49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49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49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49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49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49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49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49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49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49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49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49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49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49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49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49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49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49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49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49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49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49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49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49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49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49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49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49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49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49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49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49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49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49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49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49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49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49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49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49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49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49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49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49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49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49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49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49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49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49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49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49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49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49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49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49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49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49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49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49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49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49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49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49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49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49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49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49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49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49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49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49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49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49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49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49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49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49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49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49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49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49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49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49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49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49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49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49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49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49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49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49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49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49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49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49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49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49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49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49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49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49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49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49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49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49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49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49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49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49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49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49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49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49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49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49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49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49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49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49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49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49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49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49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49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49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49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49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49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49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49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49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49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49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49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49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49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49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49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49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49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49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49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49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49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49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49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49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49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49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49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49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49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49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49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49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49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49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49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49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49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49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49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49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49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49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49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49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49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49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49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49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49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49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49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49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49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49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49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49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49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49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49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49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49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49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49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49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49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49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49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49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49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49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49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49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49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49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49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49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49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49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49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49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49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49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49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49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49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49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49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49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49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49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49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49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49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49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49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49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49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49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49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49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49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49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49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49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49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49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49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49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49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49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49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49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49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49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49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49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49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49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49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49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49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47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47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47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47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47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47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47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47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47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47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47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47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47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47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47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47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47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47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47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47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47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47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47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45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45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45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45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45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45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45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45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45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45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45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45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45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45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45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45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45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45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45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45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45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45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45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45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45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45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45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45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45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45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45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45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45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45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45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45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45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45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45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45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45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44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44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44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44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44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44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44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43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43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43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43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43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43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43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43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43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43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43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43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43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43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43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43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43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43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43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43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43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43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43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43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43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43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43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43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43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43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43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43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43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43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43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43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43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43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43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43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43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43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43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43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43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43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43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43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43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43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43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43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43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43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43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43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43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43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43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43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43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43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43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43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43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43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43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43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43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43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43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43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43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43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43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43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43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43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43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43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43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43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43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43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43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43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43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43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43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43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43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43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43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43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43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43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43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43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43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43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43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43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43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43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43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43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43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43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43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43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43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43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43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43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41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41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41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41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41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41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41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41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41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41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41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41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41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41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41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41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41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41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41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41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41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41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41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41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41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41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41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41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41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41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41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41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41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41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41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41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41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41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41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41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41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41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41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41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41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41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41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41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41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41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41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41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41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41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41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41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41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41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41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41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41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41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41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41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41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41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41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41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41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41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41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41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41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41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41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41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41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41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41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41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41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41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41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41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41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41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41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41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41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41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41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41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41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41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41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41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41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41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41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41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41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41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41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41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41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41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41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41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41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41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41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41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41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41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41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41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41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41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41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41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41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41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41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41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41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41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41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41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41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41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41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41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41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41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41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41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41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41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41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41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41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41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41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41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41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41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41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41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41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41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41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41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41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41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41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41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41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41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41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41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41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41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41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41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41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41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41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41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41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41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41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41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41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41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41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41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41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41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41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41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41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41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41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41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41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41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41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41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41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41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41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41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41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41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41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41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41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41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41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41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41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41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41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41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41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41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41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41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41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41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41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41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41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41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41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41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41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41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41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41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41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41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41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41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41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41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41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41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41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41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41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41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41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41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41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41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41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41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41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41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41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41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41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41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41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39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39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39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39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39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39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39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39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39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39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39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39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39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39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39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39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39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39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39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39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39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39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39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39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39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39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39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39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39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39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39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39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39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39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39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39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39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39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39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39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39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39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39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39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39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39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39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39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39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39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39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39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39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39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39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39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39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39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39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39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39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39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39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39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39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39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39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39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39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39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39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39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39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39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39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39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39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39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39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39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39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39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39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39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39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39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39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39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39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39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39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39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39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39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39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39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39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39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39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39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39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39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39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39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39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39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39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39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39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39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39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39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39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39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39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39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39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39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39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39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39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39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39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39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39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39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39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39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39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39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39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39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39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39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39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39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39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39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39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39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39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39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39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39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39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38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34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34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34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34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34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34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34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34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34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34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34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34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34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34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34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34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34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34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34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34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34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34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34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34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34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34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34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34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34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34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34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34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34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34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34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34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34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34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34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34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34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34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34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34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34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34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34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34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34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34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34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34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34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34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34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34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34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34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34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34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34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34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34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34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34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34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34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34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34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34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34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34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34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34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34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34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34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34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34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34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34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34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34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34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34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34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34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34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34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34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34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34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34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34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34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34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34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34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34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34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34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34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34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34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34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34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34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34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34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34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34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34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34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34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34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34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34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34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34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34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34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34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34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34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34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34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34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34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34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34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34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34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34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34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34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34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34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34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34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34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34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34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34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34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34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34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34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34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34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34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34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34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34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34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34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34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34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34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34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34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34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34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34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34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34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34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34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34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34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34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34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34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34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34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34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34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34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34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34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34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34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34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34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34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34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34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34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34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34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34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34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34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34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34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34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34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34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34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34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34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34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34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34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34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34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34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34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34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34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34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34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34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34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34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34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34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34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34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34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34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34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34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34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34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34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34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34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34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34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34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34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34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34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34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34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34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34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34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34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34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34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34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34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34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34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34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34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34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34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34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34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34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34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34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34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34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34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34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34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34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34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34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34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34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34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34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34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34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34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34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34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34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34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34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34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34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34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34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34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34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34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34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34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34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34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34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34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34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34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34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34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34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34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34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34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34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34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34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34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34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34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34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34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34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34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31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31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31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31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31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31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31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31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31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31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31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31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31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31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31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31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31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31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31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31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31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31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31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31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31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31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31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31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31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31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31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31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31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31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31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31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31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31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31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31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31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31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31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31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31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31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31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31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31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31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31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31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31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31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31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31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31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31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31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31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31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31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31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31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31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31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31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31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31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29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28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28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28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28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28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24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24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24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24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24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24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24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24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24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24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24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24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24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24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24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24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24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24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24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24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24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24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24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24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24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24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24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24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24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24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24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24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24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24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24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24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24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24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24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24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24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24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24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24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24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24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24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24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24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24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24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24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24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24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24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24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24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24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24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24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24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24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24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24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24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24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24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24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24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24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24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24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24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24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24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24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24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24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24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24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24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24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24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24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24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24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24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24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24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24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24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24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24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24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24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24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24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24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24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24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24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24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24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24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24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24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24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24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24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24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24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24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24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24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24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24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24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24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24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24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24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24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24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24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24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24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24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24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24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24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24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24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24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24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24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24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24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24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24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24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24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24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24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24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24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24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24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24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24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24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24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24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24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24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24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24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24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24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24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24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24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24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24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24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24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24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24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24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24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24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24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24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24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24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24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24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24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24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24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24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24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24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24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24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24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24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24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24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24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24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24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24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24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24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24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24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24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24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24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24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24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24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24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24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24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24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24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24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24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24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24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24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24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24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24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24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24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24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24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24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24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24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24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24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24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24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24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24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24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24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24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24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24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24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24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24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24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24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24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24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24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24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24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24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24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24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24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24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24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24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24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24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24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24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24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24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24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24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24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24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24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24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24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24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24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24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24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24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24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24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24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24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24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24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24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24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24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24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24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24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24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24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24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24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24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24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24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24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24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24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24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24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24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24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24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24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24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24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24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24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24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24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24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24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24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24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24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24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24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24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24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24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24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24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24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24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24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24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24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24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24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24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24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24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24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24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24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24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24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24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24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24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24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24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24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24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24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24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24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24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24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24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24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24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24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24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24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24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24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24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24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24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24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24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24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24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24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24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24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24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24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24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24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24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24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24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24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24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24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24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24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24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24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24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24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24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24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24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24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24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24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24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24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24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24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24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24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24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24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24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24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24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24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24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24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24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24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24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24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24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24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24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24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24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24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24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24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24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24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24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24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24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24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24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24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24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24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24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24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24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24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24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24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24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24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24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24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24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24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24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24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24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24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24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24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24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24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24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24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24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24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24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24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24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24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24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24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24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24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24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24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24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24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24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24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24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24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24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24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24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24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24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24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24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24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24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24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24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24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24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24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24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24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24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24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24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24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24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24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24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24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24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24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24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24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24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24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24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24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24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24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24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24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24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24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24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24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24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24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24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24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24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24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24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24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24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24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24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24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24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24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24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24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24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24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24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24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24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24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24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24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24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24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24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24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24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24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24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24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24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24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24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24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24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24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24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24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24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24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24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24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24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24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24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24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24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24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24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24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24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24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24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24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24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24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24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24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24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24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24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24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24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24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24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24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24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24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24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24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24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24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24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24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24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24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24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24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24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24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24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24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24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24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24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24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24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24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24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24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24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24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24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24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24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24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24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24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24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24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24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24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24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24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24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24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24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24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24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24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24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24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24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24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24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24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24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24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24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24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24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24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24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24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24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24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24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24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24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24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24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24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24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24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24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24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24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24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24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24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24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24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24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24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24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24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24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24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24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24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24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24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24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24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24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24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24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24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24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24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24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24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24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24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24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24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24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24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24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24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24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24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24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24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24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24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24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24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24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24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24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24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24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24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24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24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24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24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24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24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24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24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24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24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24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24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24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24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24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24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24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24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24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24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24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24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24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24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24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24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24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24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24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24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24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24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24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24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24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24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24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24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24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24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24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24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24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24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24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24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24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24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24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24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24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24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24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24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24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24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24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24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24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24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24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24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24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24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24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24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24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24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24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24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24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24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24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24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24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24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24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24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24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24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24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24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24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24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24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24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24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24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24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24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24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24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24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24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24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24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24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24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24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24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24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24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24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24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24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24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24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24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24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24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24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24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24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24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24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24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24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24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24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24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24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24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24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24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24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24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24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24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24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24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24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24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24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24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24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24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24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24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24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24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24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24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24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24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24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24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24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24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24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24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24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24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24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24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24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24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24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24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24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24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24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24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24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24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24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24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24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24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24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24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24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24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24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24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24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24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24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24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24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24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24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24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24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24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24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24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24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24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24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24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24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24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24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24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24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24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24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24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24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24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24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24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24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24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24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24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24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24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24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24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24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24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24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24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24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24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24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24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24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24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24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24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24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24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24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24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24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24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24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24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24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24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24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24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24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24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24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24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24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24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24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24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24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24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24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24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24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24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24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24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24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24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24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24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24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24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24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24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24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24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24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24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24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24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24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24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24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24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24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24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24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24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24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24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24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24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24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24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24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24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24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24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24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24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24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24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24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24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24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24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24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24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24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24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24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24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24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24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24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24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24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24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24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24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24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24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24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24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24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24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24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24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24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24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24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24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24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24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24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24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24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24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24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24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24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24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24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24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24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24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24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24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24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24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24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24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24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24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24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24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24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24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24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24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24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24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24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24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24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24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24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24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24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24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24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24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24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24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24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24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24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24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24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24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24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24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24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24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24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24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24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24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24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24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24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24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24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24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24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24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24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24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24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24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24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24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24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24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24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24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24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24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24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24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24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24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24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24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24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24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24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24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24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24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24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24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24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24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24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24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24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24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24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24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24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24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24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24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24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24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24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23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23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23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23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23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23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23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23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23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23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23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23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23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23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23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23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23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23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23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23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23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23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23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23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23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23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23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23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23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23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23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23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23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23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23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23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23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23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23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23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23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23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23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23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23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23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23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23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23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23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23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23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23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21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21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21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21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21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21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21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21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21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21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21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21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21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21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21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21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21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21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21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21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21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21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21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21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21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21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21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21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21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21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21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21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21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20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20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20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20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20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20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20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20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20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20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20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20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20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20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20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20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20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20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20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20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20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20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20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20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20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20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20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20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20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20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20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20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20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20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20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20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20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20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20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20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20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20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20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20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20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20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20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20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20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20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20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20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20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20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20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20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20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20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20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20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20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20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20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20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20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20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20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20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20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20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20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20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20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20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20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20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20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20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20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20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20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20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20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20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20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20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20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20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20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20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20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20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20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20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20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20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20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20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20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20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20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20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20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20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20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20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20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20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20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20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20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20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20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20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20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20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20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20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20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20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20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20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20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20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20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20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20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20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20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20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20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20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20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20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20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20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20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20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20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20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20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20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20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20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20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20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20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20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20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20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20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20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20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20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20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20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20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20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20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20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20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20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20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20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20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20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20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20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20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20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20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20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20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20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20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20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20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20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20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20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20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20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20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20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20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20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20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20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20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20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20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20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20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20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20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20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20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20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20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20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20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20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20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20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20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20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20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20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20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20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20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20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20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20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20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20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20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20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20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20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20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20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20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20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20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20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20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20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20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20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20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20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20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20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20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20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20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20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20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20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20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20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20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20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20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20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20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20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20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20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20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20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20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20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20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20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20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20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20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20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20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20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20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20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20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20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20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20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20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20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20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20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20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20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20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20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20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20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20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20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20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20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20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20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20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20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20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20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20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20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20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20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20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20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20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20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20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20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20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20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20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20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20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20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20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20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20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20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20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20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20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20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20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20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20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20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20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20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20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20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20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20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20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20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20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20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20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20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20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20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20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20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20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20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20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20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20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20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20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20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20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20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20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20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20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20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20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20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20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20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20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20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20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20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20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20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20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20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20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20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20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20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20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20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20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20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20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20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20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20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20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20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20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20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20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20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20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20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20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20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20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20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20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20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20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20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20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20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20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20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20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20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20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20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20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20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20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20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20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20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20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20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20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20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20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20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20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20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20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20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20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20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20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20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20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20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20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20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20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20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20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20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20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20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20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20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20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20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20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20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20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20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20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20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20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20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20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20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20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20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20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20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20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20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20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20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20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20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20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20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20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20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20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20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20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20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20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20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20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20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20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20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20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20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20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20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20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20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20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20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20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20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20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20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20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20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20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20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20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20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20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20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20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20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20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20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20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20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20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20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20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20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20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20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20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20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20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20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20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20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20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20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20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20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20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20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20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20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20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20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20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20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20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20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20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20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20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20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20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20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20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20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20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20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20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20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20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20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20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20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20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20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20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20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20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20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20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20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20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20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20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20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20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20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20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20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20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20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20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20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20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20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20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20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20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20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20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20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20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20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20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20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20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20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20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20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20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20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20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20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20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20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20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20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20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20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20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20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20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20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20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20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20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20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20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20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20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20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20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20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20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20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20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20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20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20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20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20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20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20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20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20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20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20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20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20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20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20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20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20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20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20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20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20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20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20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20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20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20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20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20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20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20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20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20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20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20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20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20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20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20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20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20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20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20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20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20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20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20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20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20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20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20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20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20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20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20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20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20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20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20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20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20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20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20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20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20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20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20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20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20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20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20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20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20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20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20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20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20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20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20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20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20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20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20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20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20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20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20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20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20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20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20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20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20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20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20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20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20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20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20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20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20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20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20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20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20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20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20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20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20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20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20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20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20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20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20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20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20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20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20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20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20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20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20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20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20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20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20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20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20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20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20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20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20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20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20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20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20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20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20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20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20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20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20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20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20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20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20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20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20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20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20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20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20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20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20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20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20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20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20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20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20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20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20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20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20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20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20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20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20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20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20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20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20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20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20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20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20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20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20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20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20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20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20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20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20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20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20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20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20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20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20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20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20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20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20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20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20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20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20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20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20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20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20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20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20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20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20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20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20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20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20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20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20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20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20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20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20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20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20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20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20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20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20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20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20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20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20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20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20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20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20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20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20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20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20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20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20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20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20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20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20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20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20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20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20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20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20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20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20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20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20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20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20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20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20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20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20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20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20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20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20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20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20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20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20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20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20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20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20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20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20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20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20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20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20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20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20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20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20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20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20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20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20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20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20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20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20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20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20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20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20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20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20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20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20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20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20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20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20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20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20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20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20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20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20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20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20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20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20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20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20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20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20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20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20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20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20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20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20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20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20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20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20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20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20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20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20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20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20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20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20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20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20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20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20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20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20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20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20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20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20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20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20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20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20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20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20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20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20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20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20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20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20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20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20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20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20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20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20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20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20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20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20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20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20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20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20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20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20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20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20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20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20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20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20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20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20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20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20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20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20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20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20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20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20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20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20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20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20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20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20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20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20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20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20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20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20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20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20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20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20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20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20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20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20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20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20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20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20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20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20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20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20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20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20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20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20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20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20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20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20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20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20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20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20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20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20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20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20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20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20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20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20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20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20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20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20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20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20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20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20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20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20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20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20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20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20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20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20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20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18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18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18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18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18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18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18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18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18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18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18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18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18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18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18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18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18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18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18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18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18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18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18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18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18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18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18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18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18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18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18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18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18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18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18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18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18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18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18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18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18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18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18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18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18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18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18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18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18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18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18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18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18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18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18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18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18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18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18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18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18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18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18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18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18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18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18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18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18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18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18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18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18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18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18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18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18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18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18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18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18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18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18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18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18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18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18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18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18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18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18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18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18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18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18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18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18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18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18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18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18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18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18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18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18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18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18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18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18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18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18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18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18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18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18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18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18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18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18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18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18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18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18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18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18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18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18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18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18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18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18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18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18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18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18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18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18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18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18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18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18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18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18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18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18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18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18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18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18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18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18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18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18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18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18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18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18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18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18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18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18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18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18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18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18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18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18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18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18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18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18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18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18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18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18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18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18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18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18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18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18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18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18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18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18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18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18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18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18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18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18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18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18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18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18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18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18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18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18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18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18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18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18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18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18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18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18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18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18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18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18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18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18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18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18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18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18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18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18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18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18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17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17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17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17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17</v>
      </c>
      <c r="R10874" s="140" t="s">
        <v>13187</v>
      </c>
      <c r="S10874" s="155"/>
      <c r="T10874" s="155"/>
    </row>
    <row r="10875" spans="1:20" hidden="1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yep</v>
      </c>
      <c r="Q10875" s="2">
        <f ca="1">IF(Proc[[#This Row],[DateClosed]]="",ABS(NETWORKDAYS(Proc[[#This Row],[DateOpened]],TODAY()))-1,ABS(NETWORKDAYS(Proc[[#This Row],[DateOpened]],Proc[[#This Row],[DateClosed]]))-1)</f>
        <v>15</v>
      </c>
      <c r="R10875" s="140" t="s">
        <v>488</v>
      </c>
      <c r="S10875" s="155"/>
      <c r="T10875" s="155"/>
    </row>
    <row r="10876" spans="1:20" hidden="1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yep</v>
      </c>
      <c r="Q10876" s="2">
        <f ca="1">IF(Proc[[#This Row],[DateClosed]]="",ABS(NETWORKDAYS(Proc[[#This Row],[DateOpened]],TODAY()))-1,ABS(NETWORKDAYS(Proc[[#This Row],[DateOpened]],Proc[[#This Row],[DateClosed]]))-1)</f>
        <v>15</v>
      </c>
      <c r="R10876" s="140" t="s">
        <v>488</v>
      </c>
      <c r="S10876" s="155"/>
      <c r="T10876" s="155"/>
    </row>
    <row r="10877" spans="1:20" hidden="1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yep</v>
      </c>
      <c r="Q10877" s="2">
        <f ca="1">IF(Proc[[#This Row],[DateClosed]]="",ABS(NETWORKDAYS(Proc[[#This Row],[DateOpened]],TODAY()))-1,ABS(NETWORKDAYS(Proc[[#This Row],[DateOpened]],Proc[[#This Row],[DateClosed]]))-1)</f>
        <v>15</v>
      </c>
      <c r="R10877" s="140" t="s">
        <v>1005</v>
      </c>
      <c r="S10877" s="155"/>
      <c r="T10877" s="155"/>
    </row>
    <row r="10878" spans="1:20" hidden="1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yep</v>
      </c>
      <c r="Q10878" s="2">
        <f ca="1">IF(Proc[[#This Row],[DateClosed]]="",ABS(NETWORKDAYS(Proc[[#This Row],[DateOpened]],TODAY()))-1,ABS(NETWORKDAYS(Proc[[#This Row],[DateOpened]],Proc[[#This Row],[DateClosed]]))-1)</f>
        <v>15</v>
      </c>
      <c r="R10878" s="140" t="s">
        <v>1005</v>
      </c>
      <c r="S10878" s="155"/>
      <c r="T10878" s="155"/>
    </row>
    <row r="10879" spans="1:20" hidden="1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yep</v>
      </c>
      <c r="Q10879" s="2">
        <f ca="1">IF(Proc[[#This Row],[DateClosed]]="",ABS(NETWORKDAYS(Proc[[#This Row],[DateOpened]],TODAY()))-1,ABS(NETWORKDAYS(Proc[[#This Row],[DateOpened]],Proc[[#This Row],[DateClosed]]))-1)</f>
        <v>15</v>
      </c>
      <c r="R10879" s="140" t="s">
        <v>1005</v>
      </c>
      <c r="S10879" s="155"/>
      <c r="T10879" s="155"/>
    </row>
    <row r="10880" spans="1:20" hidden="1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yep</v>
      </c>
      <c r="Q10880" s="2">
        <f ca="1">IF(Proc[[#This Row],[DateClosed]]="",ABS(NETWORKDAYS(Proc[[#This Row],[DateOpened]],TODAY()))-1,ABS(NETWORKDAYS(Proc[[#This Row],[DateOpened]],Proc[[#This Row],[DateClosed]]))-1)</f>
        <v>15</v>
      </c>
      <c r="R10880" s="140" t="s">
        <v>1005</v>
      </c>
      <c r="S10880" s="155"/>
      <c r="T10880" s="155"/>
    </row>
    <row r="10881" spans="1:20" hidden="1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yep</v>
      </c>
      <c r="Q10881" s="2">
        <f ca="1">IF(Proc[[#This Row],[DateClosed]]="",ABS(NETWORKDAYS(Proc[[#This Row],[DateOpened]],TODAY()))-1,ABS(NETWORKDAYS(Proc[[#This Row],[DateOpened]],Proc[[#This Row],[DateClosed]]))-1)</f>
        <v>15</v>
      </c>
      <c r="R10881" s="140" t="s">
        <v>1005</v>
      </c>
      <c r="S10881" s="155"/>
      <c r="T10881" s="155"/>
    </row>
    <row r="10882" spans="1:20" hidden="1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yep</v>
      </c>
      <c r="Q10882" s="2">
        <f ca="1">IF(Proc[[#This Row],[DateClosed]]="",ABS(NETWORKDAYS(Proc[[#This Row],[DateOpened]],TODAY()))-1,ABS(NETWORKDAYS(Proc[[#This Row],[DateOpened]],Proc[[#This Row],[DateClosed]]))-1)</f>
        <v>15</v>
      </c>
      <c r="R10882" s="140" t="s">
        <v>1005</v>
      </c>
      <c r="S10882" s="155"/>
      <c r="T10882" s="155"/>
    </row>
    <row r="10883" spans="1:20" hidden="1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yep</v>
      </c>
      <c r="Q10883" s="2">
        <f ca="1">IF(Proc[[#This Row],[DateClosed]]="",ABS(NETWORKDAYS(Proc[[#This Row],[DateOpened]],TODAY()))-1,ABS(NETWORKDAYS(Proc[[#This Row],[DateOpened]],Proc[[#This Row],[DateClosed]]))-1)</f>
        <v>15</v>
      </c>
      <c r="R10883" s="140" t="s">
        <v>1005</v>
      </c>
      <c r="S10883" s="155"/>
      <c r="T10883" s="155"/>
    </row>
    <row r="10884" spans="1:20" hidden="1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yep</v>
      </c>
      <c r="Q10884" s="2">
        <f ca="1">IF(Proc[[#This Row],[DateClosed]]="",ABS(NETWORKDAYS(Proc[[#This Row],[DateOpened]],TODAY()))-1,ABS(NETWORKDAYS(Proc[[#This Row],[DateOpened]],Proc[[#This Row],[DateClosed]]))-1)</f>
        <v>15</v>
      </c>
      <c r="R10884" s="140" t="s">
        <v>1005</v>
      </c>
      <c r="S10884" s="155"/>
      <c r="T10884" s="155"/>
    </row>
    <row r="10885" spans="1:20" hidden="1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yep</v>
      </c>
      <c r="Q10885" s="2">
        <f ca="1">IF(Proc[[#This Row],[DateClosed]]="",ABS(NETWORKDAYS(Proc[[#This Row],[DateOpened]],TODAY()))-1,ABS(NETWORKDAYS(Proc[[#This Row],[DateOpened]],Proc[[#This Row],[DateClosed]]))-1)</f>
        <v>15</v>
      </c>
      <c r="R10885" s="140" t="s">
        <v>488</v>
      </c>
      <c r="S10885" s="155"/>
      <c r="T10885" s="155"/>
    </row>
    <row r="10886" spans="1:20" hidden="1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yep</v>
      </c>
      <c r="Q10886" s="2">
        <f ca="1">IF(Proc[[#This Row],[DateClosed]]="",ABS(NETWORKDAYS(Proc[[#This Row],[DateOpened]],TODAY()))-1,ABS(NETWORKDAYS(Proc[[#This Row],[DateOpened]],Proc[[#This Row],[DateClosed]]))-1)</f>
        <v>15</v>
      </c>
      <c r="R10886" s="140" t="s">
        <v>488</v>
      </c>
      <c r="S10886" s="155"/>
      <c r="T10886" s="155"/>
    </row>
    <row r="10887" spans="1:20" hidden="1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yep</v>
      </c>
      <c r="Q10887" s="2">
        <f ca="1">IF(Proc[[#This Row],[DateClosed]]="",ABS(NETWORKDAYS(Proc[[#This Row],[DateOpened]],TODAY()))-1,ABS(NETWORKDAYS(Proc[[#This Row],[DateOpened]],Proc[[#This Row],[DateClosed]]))-1)</f>
        <v>15</v>
      </c>
      <c r="R10887" s="140" t="s">
        <v>488</v>
      </c>
      <c r="S10887" s="155"/>
      <c r="T10887" s="155"/>
    </row>
    <row r="10888" spans="1:20" hidden="1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yep</v>
      </c>
      <c r="Q10888" s="2">
        <f ca="1">IF(Proc[[#This Row],[DateClosed]]="",ABS(NETWORKDAYS(Proc[[#This Row],[DateOpened]],TODAY()))-1,ABS(NETWORKDAYS(Proc[[#This Row],[DateOpened]],Proc[[#This Row],[DateClosed]]))-1)</f>
        <v>15</v>
      </c>
      <c r="R10888" s="140" t="s">
        <v>488</v>
      </c>
      <c r="S10888" s="155"/>
      <c r="T10888" s="155"/>
    </row>
    <row r="10889" spans="1:20" hidden="1">
      <c r="A10889" t="s">
        <v>13211</v>
      </c>
      <c r="B10889" s="155" t="str">
        <f>IFERROR(VLOOKUP(Proc[[#This Row],[App]],Table2[],3,0),"open")</f>
        <v>ok</v>
      </c>
      <c r="C10889" s="161" t="s">
        <v>369</v>
      </c>
      <c r="D10889" t="s">
        <v>3463</v>
      </c>
      <c r="E10889" t="s">
        <v>13210</v>
      </c>
      <c r="F10889" s="155" t="s">
        <v>13210</v>
      </c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1</v>
      </c>
      <c r="K10889" s="155" t="str">
        <f>IF(Proc[[#This Row],[Author]]="Marcela Urrego",VLOOKUP(LEFT(Proc[[#This Row],[Requested]],1),Table3[#All],2,0),VLOOKUP(Proc[[#This Row],[Author]],Table4[],2,0))</f>
        <v>MGF</v>
      </c>
      <c r="L10889" s="155"/>
      <c r="M10889" s="140">
        <v>46122</v>
      </c>
      <c r="N10889" s="140"/>
      <c r="O10889" s="140"/>
      <c r="P10889" s="140" t="str">
        <f ca="1">IF(Proc[[#This Row],[DaysAgeing]]&gt;5,"yep","on track")</f>
        <v>yep</v>
      </c>
      <c r="Q10889" s="2">
        <f ca="1">IF(Proc[[#This Row],[DateClosed]]="",ABS(NETWORKDAYS(Proc[[#This Row],[DateOpened]],TODAY()))-1,ABS(NETWORKDAYS(Proc[[#This Row],[DateOpened]],Proc[[#This Row],[DateClosed]]))-1)</f>
        <v>8</v>
      </c>
      <c r="R10889" s="140" t="s">
        <v>5992</v>
      </c>
      <c r="S10889" s="155"/>
      <c r="T10889" s="155"/>
    </row>
    <row r="10890" spans="1:20" hidden="1">
      <c r="A10890" t="s">
        <v>13212</v>
      </c>
      <c r="B10890" s="155" t="str">
        <f>IFERROR(VLOOKUP(Proc[[#This Row],[App]],Table2[],3,0),"open")</f>
        <v>ok</v>
      </c>
      <c r="C10890" s="161" t="s">
        <v>369</v>
      </c>
      <c r="D10890" t="s">
        <v>13213</v>
      </c>
      <c r="E10890" t="s">
        <v>630</v>
      </c>
      <c r="F10890" s="155" t="s">
        <v>630</v>
      </c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1</v>
      </c>
      <c r="K10890" s="155" t="str">
        <f>IF(Proc[[#This Row],[Author]]="Marcela Urrego",VLOOKUP(LEFT(Proc[[#This Row],[Requested]],1),Table3[#All],2,0),VLOOKUP(Proc[[#This Row],[Author]],Table4[],2,0))</f>
        <v>MGF</v>
      </c>
      <c r="L10890" s="155"/>
      <c r="M10890" s="140">
        <v>46122</v>
      </c>
      <c r="N10890" s="140"/>
      <c r="O10890" s="140"/>
      <c r="P10890" s="140" t="str">
        <f ca="1">IF(Proc[[#This Row],[DaysAgeing]]&gt;5,"yep","on track")</f>
        <v>yep</v>
      </c>
      <c r="Q10890" s="2">
        <f ca="1">IF(Proc[[#This Row],[DateClosed]]="",ABS(NETWORKDAYS(Proc[[#This Row],[DateOpened]],TODAY()))-1,ABS(NETWORKDAYS(Proc[[#This Row],[DateOpened]],Proc[[#This Row],[DateClosed]]))-1)</f>
        <v>8</v>
      </c>
      <c r="R10890" s="140" t="s">
        <v>5992</v>
      </c>
      <c r="S10890" s="155"/>
      <c r="T10890" s="155"/>
    </row>
    <row r="10891" spans="1:20" hidden="1">
      <c r="A10891" s="161" t="s">
        <v>13212</v>
      </c>
      <c r="B10891" s="155" t="str">
        <f>IFERROR(VLOOKUP(Proc[[#This Row],[App]],Table2[],3,0),"open")</f>
        <v>ok</v>
      </c>
      <c r="C10891" s="161" t="s">
        <v>691</v>
      </c>
      <c r="D10891" t="s">
        <v>1826</v>
      </c>
      <c r="E10891" t="s">
        <v>630</v>
      </c>
      <c r="F10891" s="155" t="s">
        <v>446</v>
      </c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str">
        <f>IF(Proc[[#This Row],[Author]]="Marcela Urrego",VLOOKUP(LEFT(Proc[[#This Row],[Requested]],1),Table3[#All],2,0),VLOOKUP(Proc[[#This Row],[Author]],Table4[],2,0))</f>
        <v>MGF</v>
      </c>
      <c r="L10891" s="155"/>
      <c r="M10891" s="140">
        <v>46122</v>
      </c>
      <c r="N10891" s="140"/>
      <c r="O10891" s="140"/>
      <c r="P10891" s="140" t="str">
        <f ca="1">IF(Proc[[#This Row],[DaysAgeing]]&gt;5,"yep","on track")</f>
        <v>yep</v>
      </c>
      <c r="Q10891" s="2">
        <f ca="1">IF(Proc[[#This Row],[DateClosed]]="",ABS(NETWORKDAYS(Proc[[#This Row],[DateOpened]],TODAY()))-1,ABS(NETWORKDAYS(Proc[[#This Row],[DateOpened]],Proc[[#This Row],[DateClosed]]))-1)</f>
        <v>8</v>
      </c>
      <c r="R10891" s="140" t="s">
        <v>5992</v>
      </c>
      <c r="S10891" s="155"/>
      <c r="T10891" s="155"/>
    </row>
    <row r="10892" spans="1:20" hidden="1">
      <c r="A10892" s="161" t="s">
        <v>13212</v>
      </c>
      <c r="B10892" s="155" t="str">
        <f>IFERROR(VLOOKUP(Proc[[#This Row],[App]],Table2[],3,0),"open")</f>
        <v>ok</v>
      </c>
      <c r="C10892" s="161" t="s">
        <v>691</v>
      </c>
      <c r="D10892" t="s">
        <v>1827</v>
      </c>
      <c r="E10892" t="s">
        <v>630</v>
      </c>
      <c r="F10892" s="155" t="s">
        <v>446</v>
      </c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str">
        <f>IF(Proc[[#This Row],[Author]]="Marcela Urrego",VLOOKUP(LEFT(Proc[[#This Row],[Requested]],1),Table3[#All],2,0),VLOOKUP(Proc[[#This Row],[Author]],Table4[],2,0))</f>
        <v>MGF</v>
      </c>
      <c r="L10892" s="155"/>
      <c r="M10892" s="140">
        <v>46122</v>
      </c>
      <c r="N10892" s="140"/>
      <c r="O10892" s="140"/>
      <c r="P10892" s="140" t="str">
        <f ca="1">IF(Proc[[#This Row],[DaysAgeing]]&gt;5,"yep","on track")</f>
        <v>yep</v>
      </c>
      <c r="Q10892" s="2">
        <f ca="1">IF(Proc[[#This Row],[DateClosed]]="",ABS(NETWORKDAYS(Proc[[#This Row],[DateOpened]],TODAY()))-1,ABS(NETWORKDAYS(Proc[[#This Row],[DateOpened]],Proc[[#This Row],[DateClosed]]))-1)</f>
        <v>8</v>
      </c>
      <c r="R10892" s="140" t="s">
        <v>5992</v>
      </c>
      <c r="S10892" s="155"/>
      <c r="T10892" s="155"/>
    </row>
    <row r="10893" spans="1:20" hidden="1">
      <c r="A10893" t="s">
        <v>13214</v>
      </c>
      <c r="B10893" s="155" t="str">
        <f>IFERROR(VLOOKUP(Proc[[#This Row],[App]],Table2[],3,0),"open")</f>
        <v>ok</v>
      </c>
      <c r="C10893" t="s">
        <v>369</v>
      </c>
      <c r="D10893" t="s">
        <v>11713</v>
      </c>
      <c r="E10893" t="s">
        <v>13215</v>
      </c>
      <c r="F10893" s="155" t="s">
        <v>13215</v>
      </c>
      <c r="G10893" s="161" t="s">
        <v>406</v>
      </c>
      <c r="H10893" s="155" t="str">
        <f>IF(Proc[[#This Row],[type]]="LFF (MDG-F)",MID(Proc[[#This Row],[Obj]],13,10),"")</f>
        <v>DE10678100</v>
      </c>
      <c r="J10893" s="155" t="b">
        <f>Proc[[#This Row],[Requested]]=Proc[[#This Row],[CurrentParent]]</f>
        <v>1</v>
      </c>
      <c r="K10893" s="155" t="str">
        <f>IF(Proc[[#This Row],[Author]]="Marcela Urrego",VLOOKUP(LEFT(Proc[[#This Row],[Requested]],1),Table3[#All],2,0),VLOOKUP(Proc[[#This Row],[Author]],Table4[],2,0))</f>
        <v>MGF</v>
      </c>
      <c r="L10893" s="155"/>
      <c r="M10893" s="140">
        <v>46122</v>
      </c>
      <c r="N10893" s="140"/>
      <c r="O10893" s="140"/>
      <c r="P10893" s="140" t="str">
        <f ca="1">IF(Proc[[#This Row],[DaysAgeing]]&gt;5,"yep","on track")</f>
        <v>yep</v>
      </c>
      <c r="Q10893" s="2">
        <f ca="1">IF(Proc[[#This Row],[DateClosed]]="",ABS(NETWORKDAYS(Proc[[#This Row],[DateOpened]],TODAY()))-1,ABS(NETWORKDAYS(Proc[[#This Row],[DateOpened]],Proc[[#This Row],[DateClosed]]))-1)</f>
        <v>8</v>
      </c>
      <c r="R10893" s="140" t="s">
        <v>5992</v>
      </c>
      <c r="S10893" s="155"/>
      <c r="T10893" s="155"/>
    </row>
    <row r="10894" spans="1:20" hidden="1">
      <c r="A10894" s="161" t="s">
        <v>13214</v>
      </c>
      <c r="B10894" s="155" t="str">
        <f>IFERROR(VLOOKUP(Proc[[#This Row],[App]],Table2[],3,0),"open")</f>
        <v>ok</v>
      </c>
      <c r="C10894" s="161" t="s">
        <v>369</v>
      </c>
      <c r="D10894" t="s">
        <v>3928</v>
      </c>
      <c r="E10894" t="s">
        <v>4003</v>
      </c>
      <c r="F10894" s="155" t="s">
        <v>4003</v>
      </c>
      <c r="G10894" t="s">
        <v>400</v>
      </c>
      <c r="H10894" s="155" t="str">
        <f>IF(Proc[[#This Row],[type]]="LFF (MDG-F)",MID(Proc[[#This Row],[Obj]],13,10),"")</f>
        <v/>
      </c>
      <c r="J10894" s="155" t="b">
        <f>Proc[[#This Row],[Requested]]=Proc[[#This Row],[CurrentParent]]</f>
        <v>1</v>
      </c>
      <c r="K10894" s="155" t="str">
        <f>IF(Proc[[#This Row],[Author]]="Marcela Urrego",VLOOKUP(LEFT(Proc[[#This Row],[Requested]],1),Table3[#All],2,0),VLOOKUP(Proc[[#This Row],[Author]],Table4[],2,0))</f>
        <v>MGF</v>
      </c>
      <c r="L10894" s="155"/>
      <c r="M10894" s="140">
        <v>46122</v>
      </c>
      <c r="N10894" s="140"/>
      <c r="O10894" s="140"/>
      <c r="P10894" s="140" t="str">
        <f ca="1">IF(Proc[[#This Row],[DaysAgeing]]&gt;5,"yep","on track")</f>
        <v>yep</v>
      </c>
      <c r="Q10894" s="2">
        <f ca="1">IF(Proc[[#This Row],[DateClosed]]="",ABS(NETWORKDAYS(Proc[[#This Row],[DateOpened]],TODAY()))-1,ABS(NETWORKDAYS(Proc[[#This Row],[DateOpened]],Proc[[#This Row],[DateClosed]]))-1)</f>
        <v>8</v>
      </c>
      <c r="R10894" s="140" t="s">
        <v>5992</v>
      </c>
      <c r="S10894" s="155"/>
      <c r="T10894" s="155"/>
    </row>
    <row r="10895" spans="1:20" hidden="1">
      <c r="A10895" s="161" t="s">
        <v>13214</v>
      </c>
      <c r="B10895" s="155" t="str">
        <f>IFERROR(VLOOKUP(Proc[[#This Row],[App]],Table2[],3,0),"open")</f>
        <v>ok</v>
      </c>
      <c r="C10895" s="161" t="s">
        <v>369</v>
      </c>
      <c r="D10895" t="s">
        <v>3959</v>
      </c>
      <c r="E10895" t="s">
        <v>4003</v>
      </c>
      <c r="F10895" s="155" t="s">
        <v>4003</v>
      </c>
      <c r="G10895" s="161" t="s">
        <v>406</v>
      </c>
      <c r="H10895" s="155" t="str">
        <f>IF(Proc[[#This Row],[type]]="LFF (MDG-F)",MID(Proc[[#This Row],[Obj]],13,10),"")</f>
        <v>2123GMB010</v>
      </c>
      <c r="J10895" s="155" t="b">
        <f>Proc[[#This Row],[Requested]]=Proc[[#This Row],[CurrentParent]]</f>
        <v>1</v>
      </c>
      <c r="K10895" s="155" t="str">
        <f>IF(Proc[[#This Row],[Author]]="Marcela Urrego",VLOOKUP(LEFT(Proc[[#This Row],[Requested]],1),Table3[#All],2,0),VLOOKUP(Proc[[#This Row],[Author]],Table4[],2,0))</f>
        <v>MGF</v>
      </c>
      <c r="L10895" s="155"/>
      <c r="M10895" s="140">
        <v>46122</v>
      </c>
      <c r="N10895" s="140"/>
      <c r="O10895" s="140"/>
      <c r="P10895" s="140" t="str">
        <f ca="1">IF(Proc[[#This Row],[DaysAgeing]]&gt;5,"yep","on track")</f>
        <v>yep</v>
      </c>
      <c r="Q10895" s="2">
        <f ca="1">IF(Proc[[#This Row],[DateClosed]]="",ABS(NETWORKDAYS(Proc[[#This Row],[DateOpened]],TODAY()))-1,ABS(NETWORKDAYS(Proc[[#This Row],[DateOpened]],Proc[[#This Row],[DateClosed]]))-1)</f>
        <v>8</v>
      </c>
      <c r="R10895" s="140" t="s">
        <v>5992</v>
      </c>
      <c r="S10895" s="155"/>
      <c r="T10895" s="155"/>
    </row>
    <row r="10896" spans="1:20" hidden="1">
      <c r="A10896" t="s">
        <v>13218</v>
      </c>
      <c r="B10896" s="155" t="str">
        <f>IFERROR(VLOOKUP(Proc[[#This Row],[App]],Table2[],3,0),"open")</f>
        <v>ok</v>
      </c>
      <c r="C10896" s="161" t="s">
        <v>369</v>
      </c>
      <c r="D10896" t="s">
        <v>13216</v>
      </c>
      <c r="E10896" t="s">
        <v>427</v>
      </c>
      <c r="F10896" s="155" t="s">
        <v>427</v>
      </c>
      <c r="G10896" s="161" t="s">
        <v>400</v>
      </c>
      <c r="H10896" s="155" t="str">
        <f>IF(Proc[[#This Row],[type]]="LFF (MDG-F)",MID(Proc[[#This Row],[Obj]],13,10),"")</f>
        <v/>
      </c>
      <c r="J10896" s="155" t="b">
        <f>Proc[[#This Row],[Requested]]=Proc[[#This Row],[CurrentParent]]</f>
        <v>1</v>
      </c>
      <c r="K10896" s="155" t="str">
        <f>IF(Proc[[#This Row],[Author]]="Marcela Urrego",VLOOKUP(LEFT(Proc[[#This Row],[Requested]],1),Table3[#All],2,0),VLOOKUP(Proc[[#This Row],[Author]],Table4[],2,0))</f>
        <v>MGF</v>
      </c>
      <c r="L10896" s="155"/>
      <c r="M10896" s="140">
        <v>46122</v>
      </c>
      <c r="N10896" s="140"/>
      <c r="O10896" s="140"/>
      <c r="P10896" s="140" t="str">
        <f ca="1">IF(Proc[[#This Row],[DaysAgeing]]&gt;5,"yep","on track")</f>
        <v>yep</v>
      </c>
      <c r="Q10896" s="2">
        <f ca="1">IF(Proc[[#This Row],[DateClosed]]="",ABS(NETWORKDAYS(Proc[[#This Row],[DateOpened]],TODAY()))-1,ABS(NETWORKDAYS(Proc[[#This Row],[DateOpened]],Proc[[#This Row],[DateClosed]]))-1)</f>
        <v>8</v>
      </c>
      <c r="R10896" s="140" t="s">
        <v>5992</v>
      </c>
      <c r="S10896" s="155"/>
      <c r="T10896" s="155"/>
    </row>
    <row r="10897" spans="1:20" hidden="1">
      <c r="A10897" s="161" t="s">
        <v>13218</v>
      </c>
      <c r="B10897" s="155" t="str">
        <f>IFERROR(VLOOKUP(Proc[[#This Row],[App]],Table2[],3,0),"open")</f>
        <v>ok</v>
      </c>
      <c r="C10897" s="161" t="s">
        <v>369</v>
      </c>
      <c r="D10897" t="s">
        <v>13217</v>
      </c>
      <c r="E10897" t="s">
        <v>424</v>
      </c>
      <c r="F10897" s="155" t="s">
        <v>424</v>
      </c>
      <c r="G10897" s="161" t="s">
        <v>400</v>
      </c>
      <c r="H10897" s="155" t="str">
        <f>IF(Proc[[#This Row],[type]]="LFF (MDG-F)",MID(Proc[[#This Row],[Obj]],13,10),"")</f>
        <v/>
      </c>
      <c r="J10897" s="155" t="b">
        <f>Proc[[#This Row],[Requested]]=Proc[[#This Row],[CurrentParent]]</f>
        <v>1</v>
      </c>
      <c r="K10897" s="155" t="str">
        <f>IF(Proc[[#This Row],[Author]]="Marcela Urrego",VLOOKUP(LEFT(Proc[[#This Row],[Requested]],1),Table3[#All],2,0),VLOOKUP(Proc[[#This Row],[Author]],Table4[],2,0))</f>
        <v>MGF</v>
      </c>
      <c r="L10897" s="155"/>
      <c r="M10897" s="140">
        <v>46122</v>
      </c>
      <c r="N10897" s="140"/>
      <c r="O10897" s="140"/>
      <c r="P10897" s="140" t="str">
        <f ca="1">IF(Proc[[#This Row],[DaysAgeing]]&gt;5,"yep","on track")</f>
        <v>yep</v>
      </c>
      <c r="Q10897" s="2">
        <f ca="1">IF(Proc[[#This Row],[DateClosed]]="",ABS(NETWORKDAYS(Proc[[#This Row],[DateOpened]],TODAY()))-1,ABS(NETWORKDAYS(Proc[[#This Row],[DateOpened]],Proc[[#This Row],[DateClosed]]))-1)</f>
        <v>8</v>
      </c>
      <c r="R10897" s="140" t="s">
        <v>5992</v>
      </c>
      <c r="S10897" s="155"/>
      <c r="T10897" s="155"/>
    </row>
    <row r="10898" spans="1:20" hidden="1">
      <c r="A10898" t="s">
        <v>13219</v>
      </c>
      <c r="B10898" s="155" t="str">
        <f>IFERROR(VLOOKUP(Proc[[#This Row],[App]],Table2[],3,0),"open")</f>
        <v>ok</v>
      </c>
      <c r="C10898" s="161" t="s">
        <v>369</v>
      </c>
      <c r="D10898" t="s">
        <v>13220</v>
      </c>
      <c r="E10898" t="s">
        <v>13233</v>
      </c>
      <c r="F10898" s="155" t="s">
        <v>13233</v>
      </c>
      <c r="G10898" s="161" t="s">
        <v>400</v>
      </c>
      <c r="H10898" s="155" t="str">
        <f>IF(Proc[[#This Row],[type]]="LFF (MDG-F)",MID(Proc[[#This Row],[Obj]],13,10),"")</f>
        <v/>
      </c>
      <c r="J10898" s="155" t="b">
        <f>Proc[[#This Row],[Requested]]=Proc[[#This Row],[CurrentParent]]</f>
        <v>1</v>
      </c>
      <c r="K10898" s="155" t="str">
        <f>IF(Proc[[#This Row],[Author]]="Marcela Urrego",VLOOKUP(LEFT(Proc[[#This Row],[Requested]],1),Table3[#All],2,0),VLOOKUP(Proc[[#This Row],[Author]],Table4[],2,0))</f>
        <v>LS</v>
      </c>
      <c r="L10898" s="155"/>
      <c r="M10898" s="140">
        <v>46122</v>
      </c>
      <c r="N10898" s="140"/>
      <c r="O10898" s="140"/>
      <c r="P10898" s="140" t="str">
        <f ca="1">IF(Proc[[#This Row],[DaysAgeing]]&gt;5,"yep","on track")</f>
        <v>yep</v>
      </c>
      <c r="Q10898" s="2">
        <f ca="1">IF(Proc[[#This Row],[DateClosed]]="",ABS(NETWORKDAYS(Proc[[#This Row],[DateOpened]],TODAY()))-1,ABS(NETWORKDAYS(Proc[[#This Row],[DateOpened]],Proc[[#This Row],[DateClosed]]))-1)</f>
        <v>8</v>
      </c>
      <c r="R10898" s="140" t="s">
        <v>488</v>
      </c>
      <c r="S10898" s="155"/>
      <c r="T10898" s="155"/>
    </row>
    <row r="10899" spans="1:20" hidden="1">
      <c r="A10899" s="161" t="s">
        <v>13219</v>
      </c>
      <c r="B10899" s="155" t="str">
        <f>IFERROR(VLOOKUP(Proc[[#This Row],[App]],Table2[],3,0),"open")</f>
        <v>ok</v>
      </c>
      <c r="C10899" s="161" t="s">
        <v>369</v>
      </c>
      <c r="D10899" t="s">
        <v>13221</v>
      </c>
      <c r="E10899" t="s">
        <v>13233</v>
      </c>
      <c r="F10899" s="155" t="s">
        <v>13233</v>
      </c>
      <c r="G10899" s="161" t="s">
        <v>400</v>
      </c>
      <c r="H10899" s="155" t="str">
        <f>IF(Proc[[#This Row],[type]]="LFF (MDG-F)",MID(Proc[[#This Row],[Obj]],13,10),"")</f>
        <v/>
      </c>
      <c r="J10899" s="155" t="b">
        <f>Proc[[#This Row],[Requested]]=Proc[[#This Row],[CurrentParent]]</f>
        <v>1</v>
      </c>
      <c r="K10899" s="155" t="str">
        <f>IF(Proc[[#This Row],[Author]]="Marcela Urrego",VLOOKUP(LEFT(Proc[[#This Row],[Requested]],1),Table3[#All],2,0),VLOOKUP(Proc[[#This Row],[Author]],Table4[],2,0))</f>
        <v>LS</v>
      </c>
      <c r="L10899" s="155"/>
      <c r="M10899" s="140">
        <v>46122</v>
      </c>
      <c r="N10899" s="140"/>
      <c r="O10899" s="140"/>
      <c r="P10899" s="140" t="str">
        <f ca="1">IF(Proc[[#This Row],[DaysAgeing]]&gt;5,"yep","on track")</f>
        <v>yep</v>
      </c>
      <c r="Q10899" s="2">
        <f ca="1">IF(Proc[[#This Row],[DateClosed]]="",ABS(NETWORKDAYS(Proc[[#This Row],[DateOpened]],TODAY()))-1,ABS(NETWORKDAYS(Proc[[#This Row],[DateOpened]],Proc[[#This Row],[DateClosed]]))-1)</f>
        <v>8</v>
      </c>
      <c r="R10899" s="140" t="s">
        <v>488</v>
      </c>
      <c r="S10899" s="155"/>
      <c r="T10899" s="155"/>
    </row>
    <row r="10900" spans="1:20" hidden="1">
      <c r="A10900" s="161" t="s">
        <v>13219</v>
      </c>
      <c r="B10900" s="155" t="str">
        <f>IFERROR(VLOOKUP(Proc[[#This Row],[App]],Table2[],3,0),"open")</f>
        <v>ok</v>
      </c>
      <c r="C10900" s="161" t="s">
        <v>369</v>
      </c>
      <c r="D10900" t="s">
        <v>13222</v>
      </c>
      <c r="E10900" t="s">
        <v>13233</v>
      </c>
      <c r="F10900" s="155" t="s">
        <v>13233</v>
      </c>
      <c r="G10900" s="161" t="s">
        <v>400</v>
      </c>
      <c r="H10900" s="155" t="str">
        <f>IF(Proc[[#This Row],[type]]="LFF (MDG-F)",MID(Proc[[#This Row],[Obj]],13,10),"")</f>
        <v/>
      </c>
      <c r="J10900" s="155" t="b">
        <f>Proc[[#This Row],[Requested]]=Proc[[#This Row],[CurrentParent]]</f>
        <v>1</v>
      </c>
      <c r="K10900" s="155" t="str">
        <f>IF(Proc[[#This Row],[Author]]="Marcela Urrego",VLOOKUP(LEFT(Proc[[#This Row],[Requested]],1),Table3[#All],2,0),VLOOKUP(Proc[[#This Row],[Author]],Table4[],2,0))</f>
        <v>LS</v>
      </c>
      <c r="L10900" s="155"/>
      <c r="M10900" s="140">
        <v>46122</v>
      </c>
      <c r="N10900" s="140"/>
      <c r="O10900" s="140"/>
      <c r="P10900" s="140" t="str">
        <f ca="1">IF(Proc[[#This Row],[DaysAgeing]]&gt;5,"yep","on track")</f>
        <v>yep</v>
      </c>
      <c r="Q10900" s="2">
        <f ca="1">IF(Proc[[#This Row],[DateClosed]]="",ABS(NETWORKDAYS(Proc[[#This Row],[DateOpened]],TODAY()))-1,ABS(NETWORKDAYS(Proc[[#This Row],[DateOpened]],Proc[[#This Row],[DateClosed]]))-1)</f>
        <v>8</v>
      </c>
      <c r="R10900" s="140" t="s">
        <v>488</v>
      </c>
      <c r="S10900" s="155"/>
      <c r="T10900" s="155"/>
    </row>
    <row r="10901" spans="1:20" hidden="1">
      <c r="A10901" s="161" t="s">
        <v>13219</v>
      </c>
      <c r="B10901" s="155" t="str">
        <f>IFERROR(VLOOKUP(Proc[[#This Row],[App]],Table2[],3,0),"open")</f>
        <v>ok</v>
      </c>
      <c r="C10901" s="161" t="s">
        <v>369</v>
      </c>
      <c r="D10901" t="s">
        <v>13223</v>
      </c>
      <c r="E10901" t="s">
        <v>13234</v>
      </c>
      <c r="F10901" s="155" t="s">
        <v>13234</v>
      </c>
      <c r="G10901" s="161" t="s">
        <v>400</v>
      </c>
      <c r="H10901" s="155" t="str">
        <f>IF(Proc[[#This Row],[type]]="LFF (MDG-F)",MID(Proc[[#This Row],[Obj]],13,10),"")</f>
        <v/>
      </c>
      <c r="J10901" s="155" t="b">
        <f>Proc[[#This Row],[Requested]]=Proc[[#This Row],[CurrentParent]]</f>
        <v>1</v>
      </c>
      <c r="K10901" s="155" t="str">
        <f>IF(Proc[[#This Row],[Author]]="Marcela Urrego",VLOOKUP(LEFT(Proc[[#This Row],[Requested]],1),Table3[#All],2,0),VLOOKUP(Proc[[#This Row],[Author]],Table4[],2,0))</f>
        <v>LS</v>
      </c>
      <c r="L10901" s="155"/>
      <c r="M10901" s="140">
        <v>46122</v>
      </c>
      <c r="N10901" s="140"/>
      <c r="O10901" s="140"/>
      <c r="P10901" s="140" t="str">
        <f ca="1">IF(Proc[[#This Row],[DaysAgeing]]&gt;5,"yep","on track")</f>
        <v>yep</v>
      </c>
      <c r="Q10901" s="2">
        <f ca="1">IF(Proc[[#This Row],[DateClosed]]="",ABS(NETWORKDAYS(Proc[[#This Row],[DateOpened]],TODAY()))-1,ABS(NETWORKDAYS(Proc[[#This Row],[DateOpened]],Proc[[#This Row],[DateClosed]]))-1)</f>
        <v>8</v>
      </c>
      <c r="R10901" s="140" t="s">
        <v>488</v>
      </c>
      <c r="S10901" s="155"/>
      <c r="T10901" s="155"/>
    </row>
    <row r="10902" spans="1:20" hidden="1">
      <c r="A10902" s="161" t="s">
        <v>13219</v>
      </c>
      <c r="B10902" s="155" t="str">
        <f>IFERROR(VLOOKUP(Proc[[#This Row],[App]],Table2[],3,0),"open")</f>
        <v>ok</v>
      </c>
      <c r="C10902" s="161" t="s">
        <v>369</v>
      </c>
      <c r="D10902" t="s">
        <v>13224</v>
      </c>
      <c r="E10902" t="s">
        <v>13234</v>
      </c>
      <c r="F10902" s="155" t="s">
        <v>13234</v>
      </c>
      <c r="G10902" s="161" t="s">
        <v>400</v>
      </c>
      <c r="H10902" s="155" t="str">
        <f>IF(Proc[[#This Row],[type]]="LFF (MDG-F)",MID(Proc[[#This Row],[Obj]],13,10),"")</f>
        <v/>
      </c>
      <c r="J10902" s="155" t="b">
        <f>Proc[[#This Row],[Requested]]=Proc[[#This Row],[CurrentParent]]</f>
        <v>1</v>
      </c>
      <c r="K10902" s="155" t="str">
        <f>IF(Proc[[#This Row],[Author]]="Marcela Urrego",VLOOKUP(LEFT(Proc[[#This Row],[Requested]],1),Table3[#All],2,0),VLOOKUP(Proc[[#This Row],[Author]],Table4[],2,0))</f>
        <v>LS</v>
      </c>
      <c r="L10902" s="155"/>
      <c r="M10902" s="140">
        <v>46122</v>
      </c>
      <c r="N10902" s="140"/>
      <c r="O10902" s="140"/>
      <c r="P10902" s="140" t="str">
        <f ca="1">IF(Proc[[#This Row],[DaysAgeing]]&gt;5,"yep","on track")</f>
        <v>yep</v>
      </c>
      <c r="Q10902" s="2">
        <f ca="1">IF(Proc[[#This Row],[DateClosed]]="",ABS(NETWORKDAYS(Proc[[#This Row],[DateOpened]],TODAY()))-1,ABS(NETWORKDAYS(Proc[[#This Row],[DateOpened]],Proc[[#This Row],[DateClosed]]))-1)</f>
        <v>8</v>
      </c>
      <c r="R10902" s="140" t="s">
        <v>488</v>
      </c>
      <c r="S10902" s="155"/>
      <c r="T10902" s="155"/>
    </row>
    <row r="10903" spans="1:20" hidden="1">
      <c r="A10903" s="161" t="s">
        <v>13219</v>
      </c>
      <c r="B10903" s="155" t="str">
        <f>IFERROR(VLOOKUP(Proc[[#This Row],[App]],Table2[],3,0),"open")</f>
        <v>ok</v>
      </c>
      <c r="C10903" s="161" t="s">
        <v>369</v>
      </c>
      <c r="D10903" t="s">
        <v>13225</v>
      </c>
      <c r="E10903" t="s">
        <v>13234</v>
      </c>
      <c r="F10903" s="155" t="s">
        <v>13234</v>
      </c>
      <c r="G10903" s="161" t="s">
        <v>400</v>
      </c>
      <c r="H10903" s="155" t="str">
        <f>IF(Proc[[#This Row],[type]]="LFF (MDG-F)",MID(Proc[[#This Row],[Obj]],13,10),"")</f>
        <v/>
      </c>
      <c r="J10903" s="155" t="b">
        <f>Proc[[#This Row],[Requested]]=Proc[[#This Row],[CurrentParent]]</f>
        <v>1</v>
      </c>
      <c r="K10903" s="155" t="str">
        <f>IF(Proc[[#This Row],[Author]]="Marcela Urrego",VLOOKUP(LEFT(Proc[[#This Row],[Requested]],1),Table3[#All],2,0),VLOOKUP(Proc[[#This Row],[Author]],Table4[],2,0))</f>
        <v>LS</v>
      </c>
      <c r="L10903" s="155"/>
      <c r="M10903" s="140">
        <v>46122</v>
      </c>
      <c r="N10903" s="140"/>
      <c r="O10903" s="140"/>
      <c r="P10903" s="140" t="str">
        <f ca="1">IF(Proc[[#This Row],[DaysAgeing]]&gt;5,"yep","on track")</f>
        <v>yep</v>
      </c>
      <c r="Q10903" s="2">
        <f ca="1">IF(Proc[[#This Row],[DateClosed]]="",ABS(NETWORKDAYS(Proc[[#This Row],[DateOpened]],TODAY()))-1,ABS(NETWORKDAYS(Proc[[#This Row],[DateOpened]],Proc[[#This Row],[DateClosed]]))-1)</f>
        <v>8</v>
      </c>
      <c r="R10903" s="140" t="s">
        <v>488</v>
      </c>
      <c r="S10903" s="155"/>
      <c r="T10903" s="155"/>
    </row>
    <row r="10904" spans="1:20" hidden="1">
      <c r="A10904" s="161" t="s">
        <v>13219</v>
      </c>
      <c r="B10904" s="155" t="str">
        <f>IFERROR(VLOOKUP(Proc[[#This Row],[App]],Table2[],3,0),"open")</f>
        <v>ok</v>
      </c>
      <c r="C10904" s="161" t="s">
        <v>369</v>
      </c>
      <c r="D10904" t="s">
        <v>13226</v>
      </c>
      <c r="E10904" t="s">
        <v>13235</v>
      </c>
      <c r="F10904" s="155" t="s">
        <v>13235</v>
      </c>
      <c r="G10904" s="161" t="s">
        <v>400</v>
      </c>
      <c r="H10904" s="155" t="str">
        <f>IF(Proc[[#This Row],[type]]="LFF (MDG-F)",MID(Proc[[#This Row],[Obj]],13,10),"")</f>
        <v/>
      </c>
      <c r="J10904" s="155" t="b">
        <f>Proc[[#This Row],[Requested]]=Proc[[#This Row],[CurrentParent]]</f>
        <v>1</v>
      </c>
      <c r="K10904" s="155" t="str">
        <f>IF(Proc[[#This Row],[Author]]="Marcela Urrego",VLOOKUP(LEFT(Proc[[#This Row],[Requested]],1),Table3[#All],2,0),VLOOKUP(Proc[[#This Row],[Author]],Table4[],2,0))</f>
        <v>LS</v>
      </c>
      <c r="L10904" s="155"/>
      <c r="M10904" s="140">
        <v>46122</v>
      </c>
      <c r="N10904" s="140"/>
      <c r="O10904" s="140"/>
      <c r="P10904" s="140" t="str">
        <f ca="1">IF(Proc[[#This Row],[DaysAgeing]]&gt;5,"yep","on track")</f>
        <v>yep</v>
      </c>
      <c r="Q10904" s="2">
        <f ca="1">IF(Proc[[#This Row],[DateClosed]]="",ABS(NETWORKDAYS(Proc[[#This Row],[DateOpened]],TODAY()))-1,ABS(NETWORKDAYS(Proc[[#This Row],[DateOpened]],Proc[[#This Row],[DateClosed]]))-1)</f>
        <v>8</v>
      </c>
      <c r="R10904" s="140" t="s">
        <v>488</v>
      </c>
      <c r="S10904" s="155"/>
      <c r="T10904" s="155"/>
    </row>
    <row r="10905" spans="1:20" hidden="1">
      <c r="A10905" s="161" t="s">
        <v>13219</v>
      </c>
      <c r="B10905" s="155" t="str">
        <f>IFERROR(VLOOKUP(Proc[[#This Row],[App]],Table2[],3,0),"open")</f>
        <v>ok</v>
      </c>
      <c r="C10905" s="161" t="s">
        <v>369</v>
      </c>
      <c r="D10905" t="s">
        <v>13227</v>
      </c>
      <c r="E10905" t="s">
        <v>13235</v>
      </c>
      <c r="F10905" s="155" t="s">
        <v>13235</v>
      </c>
      <c r="G10905" s="161" t="s">
        <v>400</v>
      </c>
      <c r="H10905" s="155" t="str">
        <f>IF(Proc[[#This Row],[type]]="LFF (MDG-F)",MID(Proc[[#This Row],[Obj]],13,10),"")</f>
        <v/>
      </c>
      <c r="J10905" s="155" t="b">
        <f>Proc[[#This Row],[Requested]]=Proc[[#This Row],[CurrentParent]]</f>
        <v>1</v>
      </c>
      <c r="K10905" s="155" t="str">
        <f>IF(Proc[[#This Row],[Author]]="Marcela Urrego",VLOOKUP(LEFT(Proc[[#This Row],[Requested]],1),Table3[#All],2,0),VLOOKUP(Proc[[#This Row],[Author]],Table4[],2,0))</f>
        <v>LS</v>
      </c>
      <c r="L10905" s="155"/>
      <c r="M10905" s="140">
        <v>46122</v>
      </c>
      <c r="N10905" s="140"/>
      <c r="O10905" s="140"/>
      <c r="P10905" s="140" t="str">
        <f ca="1">IF(Proc[[#This Row],[DaysAgeing]]&gt;5,"yep","on track")</f>
        <v>yep</v>
      </c>
      <c r="Q10905" s="2">
        <f ca="1">IF(Proc[[#This Row],[DateClosed]]="",ABS(NETWORKDAYS(Proc[[#This Row],[DateOpened]],TODAY()))-1,ABS(NETWORKDAYS(Proc[[#This Row],[DateOpened]],Proc[[#This Row],[DateClosed]]))-1)</f>
        <v>8</v>
      </c>
      <c r="R10905" s="140" t="s">
        <v>488</v>
      </c>
      <c r="S10905" s="155"/>
      <c r="T10905" s="155"/>
    </row>
    <row r="10906" spans="1:20" hidden="1">
      <c r="A10906" s="161" t="s">
        <v>13219</v>
      </c>
      <c r="B10906" s="155" t="str">
        <f>IFERROR(VLOOKUP(Proc[[#This Row],[App]],Table2[],3,0),"open")</f>
        <v>ok</v>
      </c>
      <c r="C10906" s="161" t="s">
        <v>369</v>
      </c>
      <c r="D10906" t="s">
        <v>13228</v>
      </c>
      <c r="E10906" t="s">
        <v>13235</v>
      </c>
      <c r="F10906" s="155" t="s">
        <v>13235</v>
      </c>
      <c r="G10906" s="161" t="s">
        <v>400</v>
      </c>
      <c r="H10906" s="155" t="str">
        <f>IF(Proc[[#This Row],[type]]="LFF (MDG-F)",MID(Proc[[#This Row],[Obj]],13,10),"")</f>
        <v/>
      </c>
      <c r="J10906" s="155" t="b">
        <f>Proc[[#This Row],[Requested]]=Proc[[#This Row],[CurrentParent]]</f>
        <v>1</v>
      </c>
      <c r="K10906" s="155" t="str">
        <f>IF(Proc[[#This Row],[Author]]="Marcela Urrego",VLOOKUP(LEFT(Proc[[#This Row],[Requested]],1),Table3[#All],2,0),VLOOKUP(Proc[[#This Row],[Author]],Table4[],2,0))</f>
        <v>LS</v>
      </c>
      <c r="L10906" s="155"/>
      <c r="M10906" s="140">
        <v>46122</v>
      </c>
      <c r="N10906" s="140"/>
      <c r="O10906" s="140"/>
      <c r="P10906" s="140" t="str">
        <f ca="1">IF(Proc[[#This Row],[DaysAgeing]]&gt;5,"yep","on track")</f>
        <v>yep</v>
      </c>
      <c r="Q10906" s="2">
        <f ca="1">IF(Proc[[#This Row],[DateClosed]]="",ABS(NETWORKDAYS(Proc[[#This Row],[DateOpened]],TODAY()))-1,ABS(NETWORKDAYS(Proc[[#This Row],[DateOpened]],Proc[[#This Row],[DateClosed]]))-1)</f>
        <v>8</v>
      </c>
      <c r="R10906" s="140" t="s">
        <v>488</v>
      </c>
      <c r="S10906" s="155"/>
      <c r="T10906" s="155"/>
    </row>
    <row r="10907" spans="1:20" hidden="1">
      <c r="A10907" s="161" t="s">
        <v>13219</v>
      </c>
      <c r="B10907" s="155" t="str">
        <f>IFERROR(VLOOKUP(Proc[[#This Row],[App]],Table2[],3,0),"open")</f>
        <v>ok</v>
      </c>
      <c r="C10907" s="161" t="s">
        <v>369</v>
      </c>
      <c r="D10907" t="s">
        <v>13229</v>
      </c>
      <c r="E10907" t="s">
        <v>13235</v>
      </c>
      <c r="F10907" s="155" t="s">
        <v>13235</v>
      </c>
      <c r="G10907" s="161" t="s">
        <v>400</v>
      </c>
      <c r="H10907" s="155" t="str">
        <f>IF(Proc[[#This Row],[type]]="LFF (MDG-F)",MID(Proc[[#This Row],[Obj]],13,10),"")</f>
        <v/>
      </c>
      <c r="J10907" s="155" t="b">
        <f>Proc[[#This Row],[Requested]]=Proc[[#This Row],[CurrentParent]]</f>
        <v>1</v>
      </c>
      <c r="K10907" s="155" t="str">
        <f>IF(Proc[[#This Row],[Author]]="Marcela Urrego",VLOOKUP(LEFT(Proc[[#This Row],[Requested]],1),Table3[#All],2,0),VLOOKUP(Proc[[#This Row],[Author]],Table4[],2,0))</f>
        <v>LS</v>
      </c>
      <c r="L10907" s="155"/>
      <c r="M10907" s="140">
        <v>46122</v>
      </c>
      <c r="N10907" s="140"/>
      <c r="O10907" s="140"/>
      <c r="P10907" s="140" t="str">
        <f ca="1">IF(Proc[[#This Row],[DaysAgeing]]&gt;5,"yep","on track")</f>
        <v>yep</v>
      </c>
      <c r="Q10907" s="2">
        <f ca="1">IF(Proc[[#This Row],[DateClosed]]="",ABS(NETWORKDAYS(Proc[[#This Row],[DateOpened]],TODAY()))-1,ABS(NETWORKDAYS(Proc[[#This Row],[DateOpened]],Proc[[#This Row],[DateClosed]]))-1)</f>
        <v>8</v>
      </c>
      <c r="R10907" s="140" t="s">
        <v>488</v>
      </c>
      <c r="S10907" s="155"/>
      <c r="T10907" s="155"/>
    </row>
    <row r="10908" spans="1:20" hidden="1">
      <c r="A10908" s="161" t="s">
        <v>13219</v>
      </c>
      <c r="B10908" s="155" t="str">
        <f>IFERROR(VLOOKUP(Proc[[#This Row],[App]],Table2[],3,0),"open")</f>
        <v>ok</v>
      </c>
      <c r="C10908" s="161" t="s">
        <v>369</v>
      </c>
      <c r="D10908" t="s">
        <v>13230</v>
      </c>
      <c r="E10908" t="s">
        <v>13235</v>
      </c>
      <c r="F10908" s="155" t="s">
        <v>13235</v>
      </c>
      <c r="G10908" s="161" t="s">
        <v>406</v>
      </c>
      <c r="H10908" s="155" t="str">
        <f>IF(Proc[[#This Row],[type]]="LFF (MDG-F)",MID(Proc[[#This Row],[Obj]],13,10),"")</f>
        <v>1756C07246</v>
      </c>
      <c r="J10908" s="155" t="b">
        <f>Proc[[#This Row],[Requested]]=Proc[[#This Row],[CurrentParent]]</f>
        <v>1</v>
      </c>
      <c r="K10908" s="155" t="str">
        <f>IF(Proc[[#This Row],[Author]]="Marcela Urrego",VLOOKUP(LEFT(Proc[[#This Row],[Requested]],1),Table3[#All],2,0),VLOOKUP(Proc[[#This Row],[Author]],Table4[],2,0))</f>
        <v>LS</v>
      </c>
      <c r="L10908" s="155"/>
      <c r="M10908" s="140">
        <v>46122</v>
      </c>
      <c r="N10908" s="140"/>
      <c r="O10908" s="140"/>
      <c r="P10908" s="140" t="str">
        <f ca="1">IF(Proc[[#This Row],[DaysAgeing]]&gt;5,"yep","on track")</f>
        <v>yep</v>
      </c>
      <c r="Q10908" s="2">
        <f ca="1">IF(Proc[[#This Row],[DateClosed]]="",ABS(NETWORKDAYS(Proc[[#This Row],[DateOpened]],TODAY()))-1,ABS(NETWORKDAYS(Proc[[#This Row],[DateOpened]],Proc[[#This Row],[DateClosed]]))-1)</f>
        <v>8</v>
      </c>
      <c r="R10908" s="140" t="s">
        <v>488</v>
      </c>
      <c r="S10908" s="155"/>
      <c r="T10908" s="155"/>
    </row>
    <row r="10909" spans="1:20" hidden="1">
      <c r="A10909" s="161" t="s">
        <v>13219</v>
      </c>
      <c r="B10909" s="155" t="str">
        <f>IFERROR(VLOOKUP(Proc[[#This Row],[App]],Table2[],3,0),"open")</f>
        <v>ok</v>
      </c>
      <c r="C10909" s="161" t="s">
        <v>369</v>
      </c>
      <c r="D10909" t="s">
        <v>13231</v>
      </c>
      <c r="E10909" t="s">
        <v>13236</v>
      </c>
      <c r="F10909" s="155" t="s">
        <v>13236</v>
      </c>
      <c r="G10909" s="161" t="s">
        <v>400</v>
      </c>
      <c r="H10909" s="155" t="str">
        <f>IF(Proc[[#This Row],[type]]="LFF (MDG-F)",MID(Proc[[#This Row],[Obj]],13,10),"")</f>
        <v/>
      </c>
      <c r="J10909" s="155" t="b">
        <f>Proc[[#This Row],[Requested]]=Proc[[#This Row],[CurrentParent]]</f>
        <v>1</v>
      </c>
      <c r="K10909" s="155" t="str">
        <f>IF(Proc[[#This Row],[Author]]="Marcela Urrego",VLOOKUP(LEFT(Proc[[#This Row],[Requested]],1),Table3[#All],2,0),VLOOKUP(Proc[[#This Row],[Author]],Table4[],2,0))</f>
        <v>LS</v>
      </c>
      <c r="L10909" s="155"/>
      <c r="M10909" s="140">
        <v>46122</v>
      </c>
      <c r="N10909" s="140"/>
      <c r="O10909" s="140"/>
      <c r="P10909" s="140" t="str">
        <f ca="1">IF(Proc[[#This Row],[DaysAgeing]]&gt;5,"yep","on track")</f>
        <v>yep</v>
      </c>
      <c r="Q10909" s="2">
        <f ca="1">IF(Proc[[#This Row],[DateClosed]]="",ABS(NETWORKDAYS(Proc[[#This Row],[DateOpened]],TODAY()))-1,ABS(NETWORKDAYS(Proc[[#This Row],[DateOpened]],Proc[[#This Row],[DateClosed]]))-1)</f>
        <v>8</v>
      </c>
      <c r="R10909" s="140" t="s">
        <v>488</v>
      </c>
      <c r="S10909" s="155"/>
      <c r="T10909" s="155"/>
    </row>
    <row r="10910" spans="1:20" hidden="1">
      <c r="A10910" s="161" t="s">
        <v>13219</v>
      </c>
      <c r="B10910" s="155" t="str">
        <f>IFERROR(VLOOKUP(Proc[[#This Row],[App]],Table2[],3,0),"open")</f>
        <v>ok</v>
      </c>
      <c r="C10910" s="161" t="s">
        <v>369</v>
      </c>
      <c r="D10910" t="s">
        <v>13232</v>
      </c>
      <c r="E10910" t="s">
        <v>13236</v>
      </c>
      <c r="F10910" s="155" t="s">
        <v>13236</v>
      </c>
      <c r="G10910" s="161" t="s">
        <v>400</v>
      </c>
      <c r="H10910" s="155" t="str">
        <f>IF(Proc[[#This Row],[type]]="LFF (MDG-F)",MID(Proc[[#This Row],[Obj]],13,10),"")</f>
        <v/>
      </c>
      <c r="J10910" s="155" t="b">
        <f>Proc[[#This Row],[Requested]]=Proc[[#This Row],[CurrentParent]]</f>
        <v>1</v>
      </c>
      <c r="K10910" s="155" t="str">
        <f>IF(Proc[[#This Row],[Author]]="Marcela Urrego",VLOOKUP(LEFT(Proc[[#This Row],[Requested]],1),Table3[#All],2,0),VLOOKUP(Proc[[#This Row],[Author]],Table4[],2,0))</f>
        <v>LS</v>
      </c>
      <c r="L10910" s="155"/>
      <c r="M10910" s="140">
        <v>46122</v>
      </c>
      <c r="N10910" s="140"/>
      <c r="O10910" s="140"/>
      <c r="P10910" s="140" t="str">
        <f ca="1">IF(Proc[[#This Row],[DaysAgeing]]&gt;5,"yep","on track")</f>
        <v>yep</v>
      </c>
      <c r="Q10910" s="2">
        <f ca="1">IF(Proc[[#This Row],[DateClosed]]="",ABS(NETWORKDAYS(Proc[[#This Row],[DateOpened]],TODAY()))-1,ABS(NETWORKDAYS(Proc[[#This Row],[DateOpened]],Proc[[#This Row],[DateClosed]]))-1)</f>
        <v>8</v>
      </c>
      <c r="R10910" s="140" t="s">
        <v>488</v>
      </c>
      <c r="S10910" s="155"/>
      <c r="T10910" s="155"/>
    </row>
    <row r="10911" spans="1:20" hidden="1">
      <c r="A10911" t="s">
        <v>13237</v>
      </c>
      <c r="B10911" s="155" t="str">
        <f>IFERROR(VLOOKUP(Proc[[#This Row],[App]],Table2[],3,0),"open")</f>
        <v>ok</v>
      </c>
      <c r="C10911" s="161" t="s">
        <v>369</v>
      </c>
      <c r="D10911" t="s">
        <v>6072</v>
      </c>
      <c r="E10911" t="s">
        <v>7101</v>
      </c>
      <c r="F10911" s="155" t="s">
        <v>7101</v>
      </c>
      <c r="G10911" s="161" t="s">
        <v>400</v>
      </c>
      <c r="H10911" s="155" t="str">
        <f>IF(Proc[[#This Row],[type]]="LFF (MDG-F)",MID(Proc[[#This Row],[Obj]],13,10),"")</f>
        <v/>
      </c>
      <c r="J10911" s="155" t="b">
        <f>Proc[[#This Row],[Requested]]=Proc[[#This Row],[CurrentParent]]</f>
        <v>1</v>
      </c>
      <c r="K10911" s="155" t="str">
        <f>IF(Proc[[#This Row],[Author]]="Marcela Urrego",VLOOKUP(LEFT(Proc[[#This Row],[Requested]],1),Table3[#All],2,0),VLOOKUP(Proc[[#This Row],[Author]],Table4[],2,0))</f>
        <v>LS</v>
      </c>
      <c r="L10911" s="155"/>
      <c r="M10911" s="140">
        <v>46122</v>
      </c>
      <c r="N10911" s="140"/>
      <c r="O10911" s="140"/>
      <c r="P10911" s="140" t="str">
        <f ca="1">IF(Proc[[#This Row],[DaysAgeing]]&gt;5,"yep","on track")</f>
        <v>yep</v>
      </c>
      <c r="Q10911" s="2">
        <f ca="1">IF(Proc[[#This Row],[DateClosed]]="",ABS(NETWORKDAYS(Proc[[#This Row],[DateOpened]],TODAY()))-1,ABS(NETWORKDAYS(Proc[[#This Row],[DateOpened]],Proc[[#This Row],[DateClosed]]))-1)</f>
        <v>8</v>
      </c>
      <c r="R10911" s="140" t="s">
        <v>13187</v>
      </c>
      <c r="S10911" s="155"/>
      <c r="T10911" s="155"/>
    </row>
    <row r="10912" spans="1:20" hidden="1">
      <c r="A10912" s="161" t="s">
        <v>13237</v>
      </c>
      <c r="B10912" s="155" t="str">
        <f>IFERROR(VLOOKUP(Proc[[#This Row],[App]],Table2[],3,0),"open")</f>
        <v>ok</v>
      </c>
      <c r="C10912" s="161" t="s">
        <v>369</v>
      </c>
      <c r="D10912" t="s">
        <v>6074</v>
      </c>
      <c r="E10912" t="s">
        <v>7101</v>
      </c>
      <c r="F10912" s="155" t="s">
        <v>7101</v>
      </c>
      <c r="G10912" s="161" t="s">
        <v>400</v>
      </c>
      <c r="H10912" s="155" t="str">
        <f>IF(Proc[[#This Row],[type]]="LFF (MDG-F)",MID(Proc[[#This Row],[Obj]],13,10),"")</f>
        <v/>
      </c>
      <c r="J10912" s="155" t="b">
        <f>Proc[[#This Row],[Requested]]=Proc[[#This Row],[CurrentParent]]</f>
        <v>1</v>
      </c>
      <c r="K10912" s="155" t="str">
        <f>IF(Proc[[#This Row],[Author]]="Marcela Urrego",VLOOKUP(LEFT(Proc[[#This Row],[Requested]],1),Table3[#All],2,0),VLOOKUP(Proc[[#This Row],[Author]],Table4[],2,0))</f>
        <v>LS</v>
      </c>
      <c r="L10912" s="155"/>
      <c r="M10912" s="140">
        <v>46122</v>
      </c>
      <c r="N10912" s="140"/>
      <c r="O10912" s="140"/>
      <c r="P10912" s="140" t="str">
        <f ca="1">IF(Proc[[#This Row],[DaysAgeing]]&gt;5,"yep","on track")</f>
        <v>yep</v>
      </c>
      <c r="Q10912" s="2">
        <f ca="1">IF(Proc[[#This Row],[DateClosed]]="",ABS(NETWORKDAYS(Proc[[#This Row],[DateOpened]],TODAY()))-1,ABS(NETWORKDAYS(Proc[[#This Row],[DateOpened]],Proc[[#This Row],[DateClosed]]))-1)</f>
        <v>8</v>
      </c>
      <c r="R10912" s="140" t="s">
        <v>13187</v>
      </c>
      <c r="S10912" s="155"/>
      <c r="T10912" s="155"/>
    </row>
    <row r="10913" spans="1:20" hidden="1">
      <c r="A10913" s="161" t="s">
        <v>13237</v>
      </c>
      <c r="B10913" s="155" t="str">
        <f>IFERROR(VLOOKUP(Proc[[#This Row],[App]],Table2[],3,0),"open")</f>
        <v>ok</v>
      </c>
      <c r="C10913" s="161" t="s">
        <v>369</v>
      </c>
      <c r="D10913" t="s">
        <v>6075</v>
      </c>
      <c r="E10913" t="s">
        <v>7101</v>
      </c>
      <c r="F10913" s="155" t="s">
        <v>7101</v>
      </c>
      <c r="G10913" s="161" t="s">
        <v>400</v>
      </c>
      <c r="H10913" s="155" t="str">
        <f>IF(Proc[[#This Row],[type]]="LFF (MDG-F)",MID(Proc[[#This Row],[Obj]],13,10),"")</f>
        <v/>
      </c>
      <c r="J10913" s="155" t="b">
        <f>Proc[[#This Row],[Requested]]=Proc[[#This Row],[CurrentParent]]</f>
        <v>1</v>
      </c>
      <c r="K10913" s="155" t="str">
        <f>IF(Proc[[#This Row],[Author]]="Marcela Urrego",VLOOKUP(LEFT(Proc[[#This Row],[Requested]],1),Table3[#All],2,0),VLOOKUP(Proc[[#This Row],[Author]],Table4[],2,0))</f>
        <v>LS</v>
      </c>
      <c r="L10913" s="155"/>
      <c r="M10913" s="140">
        <v>46122</v>
      </c>
      <c r="N10913" s="140"/>
      <c r="O10913" s="140"/>
      <c r="P10913" s="140" t="str">
        <f ca="1">IF(Proc[[#This Row],[DaysAgeing]]&gt;5,"yep","on track")</f>
        <v>yep</v>
      </c>
      <c r="Q10913" s="2">
        <f ca="1">IF(Proc[[#This Row],[DateClosed]]="",ABS(NETWORKDAYS(Proc[[#This Row],[DateOpened]],TODAY()))-1,ABS(NETWORKDAYS(Proc[[#This Row],[DateOpened]],Proc[[#This Row],[DateClosed]]))-1)</f>
        <v>8</v>
      </c>
      <c r="R10913" s="140" t="s">
        <v>13187</v>
      </c>
      <c r="S10913" s="155"/>
      <c r="T10913" s="155"/>
    </row>
    <row r="10914" spans="1:20" hidden="1">
      <c r="A10914" s="161" t="s">
        <v>13237</v>
      </c>
      <c r="B10914" s="155" t="str">
        <f>IFERROR(VLOOKUP(Proc[[#This Row],[App]],Table2[],3,0),"open")</f>
        <v>ok</v>
      </c>
      <c r="C10914" s="161" t="s">
        <v>369</v>
      </c>
      <c r="D10914" t="s">
        <v>6076</v>
      </c>
      <c r="E10914" t="s">
        <v>7101</v>
      </c>
      <c r="F10914" s="155" t="s">
        <v>7101</v>
      </c>
      <c r="G10914" s="161" t="s">
        <v>400</v>
      </c>
      <c r="H10914" s="155" t="str">
        <f>IF(Proc[[#This Row],[type]]="LFF (MDG-F)",MID(Proc[[#This Row],[Obj]],13,10),"")</f>
        <v/>
      </c>
      <c r="J10914" s="155" t="b">
        <f>Proc[[#This Row],[Requested]]=Proc[[#This Row],[CurrentParent]]</f>
        <v>1</v>
      </c>
      <c r="K10914" s="155" t="str">
        <f>IF(Proc[[#This Row],[Author]]="Marcela Urrego",VLOOKUP(LEFT(Proc[[#This Row],[Requested]],1),Table3[#All],2,0),VLOOKUP(Proc[[#This Row],[Author]],Table4[],2,0))</f>
        <v>LS</v>
      </c>
      <c r="L10914" s="155"/>
      <c r="M10914" s="140">
        <v>46122</v>
      </c>
      <c r="N10914" s="140"/>
      <c r="O10914" s="140"/>
      <c r="P10914" s="140" t="str">
        <f ca="1">IF(Proc[[#This Row],[DaysAgeing]]&gt;5,"yep","on track")</f>
        <v>yep</v>
      </c>
      <c r="Q10914" s="2">
        <f ca="1">IF(Proc[[#This Row],[DateClosed]]="",ABS(NETWORKDAYS(Proc[[#This Row],[DateOpened]],TODAY()))-1,ABS(NETWORKDAYS(Proc[[#This Row],[DateOpened]],Proc[[#This Row],[DateClosed]]))-1)</f>
        <v>8</v>
      </c>
      <c r="R10914" s="140" t="s">
        <v>13187</v>
      </c>
      <c r="S10914" s="155"/>
      <c r="T10914" s="155"/>
    </row>
    <row r="10915" spans="1:20" hidden="1">
      <c r="A10915" s="161" t="s">
        <v>13237</v>
      </c>
      <c r="B10915" s="155" t="str">
        <f>IFERROR(VLOOKUP(Proc[[#This Row],[App]],Table2[],3,0),"open")</f>
        <v>ok</v>
      </c>
      <c r="C10915" s="161" t="s">
        <v>369</v>
      </c>
      <c r="D10915" t="s">
        <v>6078</v>
      </c>
      <c r="E10915" t="s">
        <v>7101</v>
      </c>
      <c r="F10915" s="155" t="s">
        <v>7101</v>
      </c>
      <c r="G10915" s="161" t="s">
        <v>400</v>
      </c>
      <c r="H10915" s="155" t="str">
        <f>IF(Proc[[#This Row],[type]]="LFF (MDG-F)",MID(Proc[[#This Row],[Obj]],13,10),"")</f>
        <v/>
      </c>
      <c r="J10915" s="155" t="b">
        <f>Proc[[#This Row],[Requested]]=Proc[[#This Row],[CurrentParent]]</f>
        <v>1</v>
      </c>
      <c r="K10915" s="155" t="str">
        <f>IF(Proc[[#This Row],[Author]]="Marcela Urrego",VLOOKUP(LEFT(Proc[[#This Row],[Requested]],1),Table3[#All],2,0),VLOOKUP(Proc[[#This Row],[Author]],Table4[],2,0))</f>
        <v>LS</v>
      </c>
      <c r="L10915" s="155"/>
      <c r="M10915" s="140">
        <v>46122</v>
      </c>
      <c r="N10915" s="140"/>
      <c r="O10915" s="140"/>
      <c r="P10915" s="140" t="str">
        <f ca="1">IF(Proc[[#This Row],[DaysAgeing]]&gt;5,"yep","on track")</f>
        <v>yep</v>
      </c>
      <c r="Q10915" s="2">
        <f ca="1">IF(Proc[[#This Row],[DateClosed]]="",ABS(NETWORKDAYS(Proc[[#This Row],[DateOpened]],TODAY()))-1,ABS(NETWORKDAYS(Proc[[#This Row],[DateOpened]],Proc[[#This Row],[DateClosed]]))-1)</f>
        <v>8</v>
      </c>
      <c r="R10915" s="140" t="s">
        <v>13187</v>
      </c>
      <c r="S10915" s="155"/>
      <c r="T10915" s="155"/>
    </row>
    <row r="10916" spans="1:20" hidden="1">
      <c r="A10916" s="161" t="s">
        <v>13237</v>
      </c>
      <c r="B10916" s="155" t="str">
        <f>IFERROR(VLOOKUP(Proc[[#This Row],[App]],Table2[],3,0),"open")</f>
        <v>ok</v>
      </c>
      <c r="C10916" s="161" t="s">
        <v>369</v>
      </c>
      <c r="D10916" t="s">
        <v>6079</v>
      </c>
      <c r="E10916" t="s">
        <v>7101</v>
      </c>
      <c r="F10916" s="155" t="s">
        <v>7101</v>
      </c>
      <c r="G10916" s="161" t="s">
        <v>400</v>
      </c>
      <c r="H10916" s="155" t="str">
        <f>IF(Proc[[#This Row],[type]]="LFF (MDG-F)",MID(Proc[[#This Row],[Obj]],13,10),"")</f>
        <v/>
      </c>
      <c r="J10916" s="155" t="b">
        <f>Proc[[#This Row],[Requested]]=Proc[[#This Row],[CurrentParent]]</f>
        <v>1</v>
      </c>
      <c r="K10916" s="155" t="str">
        <f>IF(Proc[[#This Row],[Author]]="Marcela Urrego",VLOOKUP(LEFT(Proc[[#This Row],[Requested]],1),Table3[#All],2,0),VLOOKUP(Proc[[#This Row],[Author]],Table4[],2,0))</f>
        <v>LS</v>
      </c>
      <c r="L10916" s="155"/>
      <c r="M10916" s="140">
        <v>46122</v>
      </c>
      <c r="N10916" s="140"/>
      <c r="O10916" s="140"/>
      <c r="P10916" s="140" t="str">
        <f ca="1">IF(Proc[[#This Row],[DaysAgeing]]&gt;5,"yep","on track")</f>
        <v>yep</v>
      </c>
      <c r="Q10916" s="2">
        <f ca="1">IF(Proc[[#This Row],[DateClosed]]="",ABS(NETWORKDAYS(Proc[[#This Row],[DateOpened]],TODAY()))-1,ABS(NETWORKDAYS(Proc[[#This Row],[DateOpened]],Proc[[#This Row],[DateClosed]]))-1)</f>
        <v>8</v>
      </c>
      <c r="R10916" s="140" t="s">
        <v>13187</v>
      </c>
      <c r="S10916" s="155"/>
      <c r="T10916" s="155"/>
    </row>
    <row r="10917" spans="1:20" hidden="1">
      <c r="A10917" s="161" t="s">
        <v>13237</v>
      </c>
      <c r="B10917" s="155" t="str">
        <f>IFERROR(VLOOKUP(Proc[[#This Row],[App]],Table2[],3,0),"open")</f>
        <v>ok</v>
      </c>
      <c r="C10917" s="161" t="s">
        <v>369</v>
      </c>
      <c r="D10917" t="s">
        <v>6080</v>
      </c>
      <c r="E10917" t="s">
        <v>7101</v>
      </c>
      <c r="F10917" s="155" t="s">
        <v>7101</v>
      </c>
      <c r="G10917" s="161" t="s">
        <v>400</v>
      </c>
      <c r="H10917" s="155" t="str">
        <f>IF(Proc[[#This Row],[type]]="LFF (MDG-F)",MID(Proc[[#This Row],[Obj]],13,10),"")</f>
        <v/>
      </c>
      <c r="J10917" s="155" t="b">
        <f>Proc[[#This Row],[Requested]]=Proc[[#This Row],[CurrentParent]]</f>
        <v>1</v>
      </c>
      <c r="K10917" s="155" t="str">
        <f>IF(Proc[[#This Row],[Author]]="Marcela Urrego",VLOOKUP(LEFT(Proc[[#This Row],[Requested]],1),Table3[#All],2,0),VLOOKUP(Proc[[#This Row],[Author]],Table4[],2,0))</f>
        <v>LS</v>
      </c>
      <c r="L10917" s="155"/>
      <c r="M10917" s="140">
        <v>46122</v>
      </c>
      <c r="N10917" s="140"/>
      <c r="O10917" s="140"/>
      <c r="P10917" s="140" t="str">
        <f ca="1">IF(Proc[[#This Row],[DaysAgeing]]&gt;5,"yep","on track")</f>
        <v>yep</v>
      </c>
      <c r="Q10917" s="2">
        <f ca="1">IF(Proc[[#This Row],[DateClosed]]="",ABS(NETWORKDAYS(Proc[[#This Row],[DateOpened]],TODAY()))-1,ABS(NETWORKDAYS(Proc[[#This Row],[DateOpened]],Proc[[#This Row],[DateClosed]]))-1)</f>
        <v>8</v>
      </c>
      <c r="R10917" s="140" t="s">
        <v>13187</v>
      </c>
      <c r="S10917" s="155"/>
      <c r="T10917" s="155"/>
    </row>
    <row r="10918" spans="1:20" hidden="1">
      <c r="A10918" t="s">
        <v>13238</v>
      </c>
      <c r="B10918" s="155" t="str">
        <f>IFERROR(VLOOKUP(Proc[[#This Row],[App]],Table2[],3,0),"open")</f>
        <v>ok</v>
      </c>
      <c r="C10918" s="161" t="s">
        <v>369</v>
      </c>
      <c r="D10918" s="158" t="s">
        <v>9328</v>
      </c>
      <c r="E10918" t="s">
        <v>1642</v>
      </c>
      <c r="F10918" s="155" t="s">
        <v>1642</v>
      </c>
      <c r="G10918" s="161" t="s">
        <v>400</v>
      </c>
      <c r="H10918" s="155" t="str">
        <f>IF(Proc[[#This Row],[type]]="LFF (MDG-F)",MID(Proc[[#This Row],[Obj]],13,10),"")</f>
        <v/>
      </c>
      <c r="J10918" s="155" t="b">
        <f>Proc[[#This Row],[Requested]]=Proc[[#This Row],[CurrentParent]]</f>
        <v>1</v>
      </c>
      <c r="K10918" s="155" t="str">
        <f>IF(Proc[[#This Row],[Author]]="Marcela Urrego",VLOOKUP(LEFT(Proc[[#This Row],[Requested]],1),Table3[#All],2,0),VLOOKUP(Proc[[#This Row],[Author]],Table4[],2,0))</f>
        <v>LS</v>
      </c>
      <c r="L10918" s="155"/>
      <c r="M10918" s="140">
        <v>46122</v>
      </c>
      <c r="N10918" s="140"/>
      <c r="O10918" s="140"/>
      <c r="P10918" s="140" t="str">
        <f ca="1">IF(Proc[[#This Row],[DaysAgeing]]&gt;5,"yep","on track")</f>
        <v>yep</v>
      </c>
      <c r="Q10918" s="2">
        <f ca="1">IF(Proc[[#This Row],[DateClosed]]="",ABS(NETWORKDAYS(Proc[[#This Row],[DateOpened]],TODAY()))-1,ABS(NETWORKDAYS(Proc[[#This Row],[DateOpened]],Proc[[#This Row],[DateClosed]]))-1)</f>
        <v>8</v>
      </c>
      <c r="R10918" s="140" t="s">
        <v>13187</v>
      </c>
      <c r="S10918" s="155"/>
      <c r="T10918" s="155"/>
    </row>
    <row r="10919" spans="1:20" hidden="1">
      <c r="A10919" t="s">
        <v>13252</v>
      </c>
      <c r="B10919" s="155" t="str">
        <f>IFERROR(VLOOKUP(Proc[[#This Row],[App]],Table2[],3,0),"open")</f>
        <v>ok</v>
      </c>
      <c r="C10919" s="161" t="s">
        <v>369</v>
      </c>
      <c r="D10919" t="s">
        <v>13239</v>
      </c>
      <c r="E10919" t="s">
        <v>969</v>
      </c>
      <c r="F10919" s="155" t="s">
        <v>969</v>
      </c>
      <c r="G10919" s="161" t="s">
        <v>400</v>
      </c>
      <c r="H10919" s="155" t="str">
        <f>IF(Proc[[#This Row],[type]]="LFF (MDG-F)",MID(Proc[[#This Row],[Obj]],13,10),"")</f>
        <v/>
      </c>
      <c r="J10919" s="155" t="b">
        <f>Proc[[#This Row],[Requested]]=Proc[[#This Row],[CurrentParent]]</f>
        <v>1</v>
      </c>
      <c r="K10919" s="155" t="str">
        <f>IF(Proc[[#This Row],[Author]]="Marcela Urrego",VLOOKUP(LEFT(Proc[[#This Row],[Requested]],1),Table3[#All],2,0),VLOOKUP(Proc[[#This Row],[Author]],Table4[],2,0))</f>
        <v>LS</v>
      </c>
      <c r="L10919" s="155"/>
      <c r="M10919" s="140">
        <v>46122</v>
      </c>
      <c r="N10919" s="140"/>
      <c r="O10919" s="140"/>
      <c r="P10919" s="140" t="str">
        <f ca="1">IF(Proc[[#This Row],[DaysAgeing]]&gt;5,"yep","on track")</f>
        <v>yep</v>
      </c>
      <c r="Q10919" s="2">
        <f ca="1">IF(Proc[[#This Row],[DateClosed]]="",ABS(NETWORKDAYS(Proc[[#This Row],[DateOpened]],TODAY()))-1,ABS(NETWORKDAYS(Proc[[#This Row],[DateOpened]],Proc[[#This Row],[DateClosed]]))-1)</f>
        <v>8</v>
      </c>
      <c r="R10919" s="140" t="s">
        <v>488</v>
      </c>
      <c r="S10919" s="155"/>
      <c r="T10919" s="155"/>
    </row>
    <row r="10920" spans="1:20" hidden="1">
      <c r="A10920" s="161" t="s">
        <v>13252</v>
      </c>
      <c r="B10920" s="155" t="str">
        <f>IFERROR(VLOOKUP(Proc[[#This Row],[App]],Table2[],3,0),"open")</f>
        <v>ok</v>
      </c>
      <c r="C10920" s="161" t="s">
        <v>369</v>
      </c>
      <c r="D10920" t="s">
        <v>13240</v>
      </c>
      <c r="E10920" t="s">
        <v>13249</v>
      </c>
      <c r="F10920" s="155" t="s">
        <v>13249</v>
      </c>
      <c r="G10920" s="161" t="s">
        <v>400</v>
      </c>
      <c r="H10920" s="155" t="str">
        <f>IF(Proc[[#This Row],[type]]="LFF (MDG-F)",MID(Proc[[#This Row],[Obj]],13,10),"")</f>
        <v/>
      </c>
      <c r="J10920" s="155" t="b">
        <f>Proc[[#This Row],[Requested]]=Proc[[#This Row],[CurrentParent]]</f>
        <v>1</v>
      </c>
      <c r="K10920" s="155" t="str">
        <f>IF(Proc[[#This Row],[Author]]="Marcela Urrego",VLOOKUP(LEFT(Proc[[#This Row],[Requested]],1),Table3[#All],2,0),VLOOKUP(Proc[[#This Row],[Author]],Table4[],2,0))</f>
        <v>LS</v>
      </c>
      <c r="L10920" s="155"/>
      <c r="M10920" s="140">
        <v>46122</v>
      </c>
      <c r="N10920" s="140"/>
      <c r="O10920" s="140"/>
      <c r="P10920" s="140" t="str">
        <f ca="1">IF(Proc[[#This Row],[DaysAgeing]]&gt;5,"yep","on track")</f>
        <v>yep</v>
      </c>
      <c r="Q10920" s="2">
        <f ca="1">IF(Proc[[#This Row],[DateClosed]]="",ABS(NETWORKDAYS(Proc[[#This Row],[DateOpened]],TODAY()))-1,ABS(NETWORKDAYS(Proc[[#This Row],[DateOpened]],Proc[[#This Row],[DateClosed]]))-1)</f>
        <v>8</v>
      </c>
      <c r="R10920" s="140" t="s">
        <v>488</v>
      </c>
      <c r="S10920" s="155"/>
      <c r="T10920" s="155"/>
    </row>
    <row r="10921" spans="1:20" hidden="1">
      <c r="A10921" s="161" t="s">
        <v>13252</v>
      </c>
      <c r="B10921" s="155" t="str">
        <f>IFERROR(VLOOKUP(Proc[[#This Row],[App]],Table2[],3,0),"open")</f>
        <v>ok</v>
      </c>
      <c r="C10921" s="161" t="s">
        <v>369</v>
      </c>
      <c r="D10921" t="s">
        <v>13241</v>
      </c>
      <c r="E10921" t="s">
        <v>13250</v>
      </c>
      <c r="F10921" s="155" t="s">
        <v>13250</v>
      </c>
      <c r="G10921" s="161" t="s">
        <v>400</v>
      </c>
      <c r="H10921" s="155" t="str">
        <f>IF(Proc[[#This Row],[type]]="LFF (MDG-F)",MID(Proc[[#This Row],[Obj]],13,10),"")</f>
        <v/>
      </c>
      <c r="J10921" s="155" t="b">
        <f>Proc[[#This Row],[Requested]]=Proc[[#This Row],[CurrentParent]]</f>
        <v>1</v>
      </c>
      <c r="K10921" s="155" t="str">
        <f>IF(Proc[[#This Row],[Author]]="Marcela Urrego",VLOOKUP(LEFT(Proc[[#This Row],[Requested]],1),Table3[#All],2,0),VLOOKUP(Proc[[#This Row],[Author]],Table4[],2,0))</f>
        <v>LS</v>
      </c>
      <c r="L10921" s="155"/>
      <c r="M10921" s="140">
        <v>46122</v>
      </c>
      <c r="N10921" s="140"/>
      <c r="O10921" s="140"/>
      <c r="P10921" s="140" t="str">
        <f ca="1">IF(Proc[[#This Row],[DaysAgeing]]&gt;5,"yep","on track")</f>
        <v>yep</v>
      </c>
      <c r="Q10921" s="2">
        <f ca="1">IF(Proc[[#This Row],[DateClosed]]="",ABS(NETWORKDAYS(Proc[[#This Row],[DateOpened]],TODAY()))-1,ABS(NETWORKDAYS(Proc[[#This Row],[DateOpened]],Proc[[#This Row],[DateClosed]]))-1)</f>
        <v>8</v>
      </c>
      <c r="R10921" s="140" t="s">
        <v>488</v>
      </c>
      <c r="S10921" s="155"/>
      <c r="T10921" s="155"/>
    </row>
    <row r="10922" spans="1:20" hidden="1">
      <c r="A10922" s="161" t="s">
        <v>13252</v>
      </c>
      <c r="B10922" s="155" t="str">
        <f>IFERROR(VLOOKUP(Proc[[#This Row],[App]],Table2[],3,0),"open")</f>
        <v>ok</v>
      </c>
      <c r="C10922" s="161" t="s">
        <v>369</v>
      </c>
      <c r="D10922" t="s">
        <v>2027</v>
      </c>
      <c r="E10922" t="s">
        <v>475</v>
      </c>
      <c r="F10922" s="155" t="s">
        <v>475</v>
      </c>
      <c r="G10922" s="161" t="s">
        <v>400</v>
      </c>
      <c r="H10922" s="155" t="str">
        <f>IF(Proc[[#This Row],[type]]="LFF (MDG-F)",MID(Proc[[#This Row],[Obj]],13,10),"")</f>
        <v/>
      </c>
      <c r="J10922" s="155" t="b">
        <f>Proc[[#This Row],[Requested]]=Proc[[#This Row],[CurrentParent]]</f>
        <v>1</v>
      </c>
      <c r="K10922" s="155" t="str">
        <f>IF(Proc[[#This Row],[Author]]="Marcela Urrego",VLOOKUP(LEFT(Proc[[#This Row],[Requested]],1),Table3[#All],2,0),VLOOKUP(Proc[[#This Row],[Author]],Table4[],2,0))</f>
        <v>LS</v>
      </c>
      <c r="L10922" s="155"/>
      <c r="M10922" s="140">
        <v>46122</v>
      </c>
      <c r="N10922" s="140"/>
      <c r="O10922" s="140"/>
      <c r="P10922" s="140" t="str">
        <f ca="1">IF(Proc[[#This Row],[DaysAgeing]]&gt;5,"yep","on track")</f>
        <v>yep</v>
      </c>
      <c r="Q10922" s="2">
        <f ca="1">IF(Proc[[#This Row],[DateClosed]]="",ABS(NETWORKDAYS(Proc[[#This Row],[DateOpened]],TODAY()))-1,ABS(NETWORKDAYS(Proc[[#This Row],[DateOpened]],Proc[[#This Row],[DateClosed]]))-1)</f>
        <v>8</v>
      </c>
      <c r="R10922" s="140" t="s">
        <v>488</v>
      </c>
      <c r="S10922" s="155"/>
      <c r="T10922" s="155"/>
    </row>
    <row r="10923" spans="1:20" hidden="1">
      <c r="A10923" s="161" t="s">
        <v>13252</v>
      </c>
      <c r="B10923" s="155" t="str">
        <f>IFERROR(VLOOKUP(Proc[[#This Row],[App]],Table2[],3,0),"open")</f>
        <v>ok</v>
      </c>
      <c r="C10923" s="161" t="s">
        <v>369</v>
      </c>
      <c r="D10923" t="s">
        <v>2045</v>
      </c>
      <c r="E10923" t="s">
        <v>475</v>
      </c>
      <c r="F10923" s="155" t="s">
        <v>475</v>
      </c>
      <c r="G10923" s="161" t="s">
        <v>400</v>
      </c>
      <c r="H10923" s="155" t="str">
        <f>IF(Proc[[#This Row],[type]]="LFF (MDG-F)",MID(Proc[[#This Row],[Obj]],13,10),"")</f>
        <v/>
      </c>
      <c r="J10923" s="155" t="b">
        <f>Proc[[#This Row],[Requested]]=Proc[[#This Row],[CurrentParent]]</f>
        <v>1</v>
      </c>
      <c r="K10923" s="155" t="str">
        <f>IF(Proc[[#This Row],[Author]]="Marcela Urrego",VLOOKUP(LEFT(Proc[[#This Row],[Requested]],1),Table3[#All],2,0),VLOOKUP(Proc[[#This Row],[Author]],Table4[],2,0))</f>
        <v>LS</v>
      </c>
      <c r="L10923" s="155"/>
      <c r="M10923" s="140">
        <v>46122</v>
      </c>
      <c r="N10923" s="140"/>
      <c r="O10923" s="140"/>
      <c r="P10923" s="140" t="str">
        <f ca="1">IF(Proc[[#This Row],[DaysAgeing]]&gt;5,"yep","on track")</f>
        <v>yep</v>
      </c>
      <c r="Q10923" s="2">
        <f ca="1">IF(Proc[[#This Row],[DateClosed]]="",ABS(NETWORKDAYS(Proc[[#This Row],[DateOpened]],TODAY()))-1,ABS(NETWORKDAYS(Proc[[#This Row],[DateOpened]],Proc[[#This Row],[DateClosed]]))-1)</f>
        <v>8</v>
      </c>
      <c r="R10923" s="140" t="s">
        <v>488</v>
      </c>
      <c r="S10923" s="155"/>
      <c r="T10923" s="155"/>
    </row>
    <row r="10924" spans="1:20" hidden="1">
      <c r="A10924" s="161" t="s">
        <v>13252</v>
      </c>
      <c r="B10924" s="155" t="str">
        <f>IFERROR(VLOOKUP(Proc[[#This Row],[App]],Table2[],3,0),"open")</f>
        <v>ok</v>
      </c>
      <c r="C10924" s="161" t="s">
        <v>369</v>
      </c>
      <c r="D10924" t="s">
        <v>2022</v>
      </c>
      <c r="E10924" t="s">
        <v>475</v>
      </c>
      <c r="F10924" s="155" t="s">
        <v>475</v>
      </c>
      <c r="G10924" s="161" t="s">
        <v>400</v>
      </c>
      <c r="H10924" s="155" t="str">
        <f>IF(Proc[[#This Row],[type]]="LFF (MDG-F)",MID(Proc[[#This Row],[Obj]],13,10),"")</f>
        <v/>
      </c>
      <c r="J10924" s="155" t="b">
        <f>Proc[[#This Row],[Requested]]=Proc[[#This Row],[CurrentParent]]</f>
        <v>1</v>
      </c>
      <c r="K10924" s="155" t="str">
        <f>IF(Proc[[#This Row],[Author]]="Marcela Urrego",VLOOKUP(LEFT(Proc[[#This Row],[Requested]],1),Table3[#All],2,0),VLOOKUP(Proc[[#This Row],[Author]],Table4[],2,0))</f>
        <v>LS</v>
      </c>
      <c r="L10924" s="155"/>
      <c r="M10924" s="140">
        <v>46122</v>
      </c>
      <c r="N10924" s="140"/>
      <c r="O10924" s="140"/>
      <c r="P10924" s="140" t="str">
        <f ca="1">IF(Proc[[#This Row],[DaysAgeing]]&gt;5,"yep","on track")</f>
        <v>yep</v>
      </c>
      <c r="Q10924" s="2">
        <f ca="1">IF(Proc[[#This Row],[DateClosed]]="",ABS(NETWORKDAYS(Proc[[#This Row],[DateOpened]],TODAY()))-1,ABS(NETWORKDAYS(Proc[[#This Row],[DateOpened]],Proc[[#This Row],[DateClosed]]))-1)</f>
        <v>8</v>
      </c>
      <c r="R10924" s="140" t="s">
        <v>488</v>
      </c>
      <c r="S10924" s="155"/>
      <c r="T10924" s="155"/>
    </row>
    <row r="10925" spans="1:20" hidden="1">
      <c r="A10925" s="161" t="s">
        <v>13252</v>
      </c>
      <c r="B10925" s="155" t="str">
        <f>IFERROR(VLOOKUP(Proc[[#This Row],[App]],Table2[],3,0),"open")</f>
        <v>ok</v>
      </c>
      <c r="C10925" s="161" t="s">
        <v>369</v>
      </c>
      <c r="D10925" t="s">
        <v>8731</v>
      </c>
      <c r="E10925" t="s">
        <v>3532</v>
      </c>
      <c r="F10925" s="155" t="s">
        <v>3532</v>
      </c>
      <c r="G10925" s="161" t="s">
        <v>400</v>
      </c>
      <c r="H10925" s="155" t="str">
        <f>IF(Proc[[#This Row],[type]]="LFF (MDG-F)",MID(Proc[[#This Row],[Obj]],13,10),"")</f>
        <v/>
      </c>
      <c r="J10925" s="155" t="b">
        <f>Proc[[#This Row],[Requested]]=Proc[[#This Row],[CurrentParent]]</f>
        <v>1</v>
      </c>
      <c r="K10925" s="155" t="str">
        <f>IF(Proc[[#This Row],[Author]]="Marcela Urrego",VLOOKUP(LEFT(Proc[[#This Row],[Requested]],1),Table3[#All],2,0),VLOOKUP(Proc[[#This Row],[Author]],Table4[],2,0))</f>
        <v>LS</v>
      </c>
      <c r="L10925" s="155"/>
      <c r="M10925" s="140">
        <v>46122</v>
      </c>
      <c r="N10925" s="140"/>
      <c r="O10925" s="140"/>
      <c r="P10925" s="140" t="str">
        <f ca="1">IF(Proc[[#This Row],[DaysAgeing]]&gt;5,"yep","on track")</f>
        <v>yep</v>
      </c>
      <c r="Q10925" s="2">
        <f ca="1">IF(Proc[[#This Row],[DateClosed]]="",ABS(NETWORKDAYS(Proc[[#This Row],[DateOpened]],TODAY()))-1,ABS(NETWORKDAYS(Proc[[#This Row],[DateOpened]],Proc[[#This Row],[DateClosed]]))-1)</f>
        <v>8</v>
      </c>
      <c r="R10925" s="140" t="s">
        <v>488</v>
      </c>
      <c r="S10925" s="155"/>
      <c r="T10925" s="155"/>
    </row>
    <row r="10926" spans="1:20" hidden="1">
      <c r="A10926" s="161" t="s">
        <v>13252</v>
      </c>
      <c r="B10926" s="155" t="str">
        <f>IFERROR(VLOOKUP(Proc[[#This Row],[App]],Table2[],3,0),"open")</f>
        <v>ok</v>
      </c>
      <c r="C10926" s="161" t="s">
        <v>369</v>
      </c>
      <c r="D10926" t="s">
        <v>3046</v>
      </c>
      <c r="E10926" t="s">
        <v>3532</v>
      </c>
      <c r="F10926" s="155" t="s">
        <v>3532</v>
      </c>
      <c r="G10926" s="161" t="s">
        <v>400</v>
      </c>
      <c r="H10926" s="155" t="str">
        <f>IF(Proc[[#This Row],[type]]="LFF (MDG-F)",MID(Proc[[#This Row],[Obj]],13,10),"")</f>
        <v/>
      </c>
      <c r="J10926" s="155" t="b">
        <f>Proc[[#This Row],[Requested]]=Proc[[#This Row],[CurrentParent]]</f>
        <v>1</v>
      </c>
      <c r="K10926" s="155" t="str">
        <f>IF(Proc[[#This Row],[Author]]="Marcela Urrego",VLOOKUP(LEFT(Proc[[#This Row],[Requested]],1),Table3[#All],2,0),VLOOKUP(Proc[[#This Row],[Author]],Table4[],2,0))</f>
        <v>LS</v>
      </c>
      <c r="L10926" s="155"/>
      <c r="M10926" s="140">
        <v>46122</v>
      </c>
      <c r="N10926" s="140"/>
      <c r="O10926" s="140"/>
      <c r="P10926" s="140" t="str">
        <f ca="1">IF(Proc[[#This Row],[DaysAgeing]]&gt;5,"yep","on track")</f>
        <v>yep</v>
      </c>
      <c r="Q10926" s="2">
        <f ca="1">IF(Proc[[#This Row],[DateClosed]]="",ABS(NETWORKDAYS(Proc[[#This Row],[DateOpened]],TODAY()))-1,ABS(NETWORKDAYS(Proc[[#This Row],[DateOpened]],Proc[[#This Row],[DateClosed]]))-1)</f>
        <v>8</v>
      </c>
      <c r="R10926" s="140" t="s">
        <v>488</v>
      </c>
      <c r="S10926" s="155"/>
      <c r="T10926" s="155"/>
    </row>
    <row r="10927" spans="1:20" hidden="1">
      <c r="A10927" s="161" t="s">
        <v>13252</v>
      </c>
      <c r="B10927" s="155" t="str">
        <f>IFERROR(VLOOKUP(Proc[[#This Row],[App]],Table2[],3,0),"open")</f>
        <v>ok</v>
      </c>
      <c r="C10927" s="161" t="s">
        <v>369</v>
      </c>
      <c r="D10927" t="s">
        <v>2044</v>
      </c>
      <c r="E10927" t="s">
        <v>3532</v>
      </c>
      <c r="F10927" s="155" t="s">
        <v>3532</v>
      </c>
      <c r="G10927" s="161" t="s">
        <v>400</v>
      </c>
      <c r="H10927" s="155" t="str">
        <f>IF(Proc[[#This Row],[type]]="LFF (MDG-F)",MID(Proc[[#This Row],[Obj]],13,10),"")</f>
        <v/>
      </c>
      <c r="J10927" s="155" t="b">
        <f>Proc[[#This Row],[Requested]]=Proc[[#This Row],[CurrentParent]]</f>
        <v>1</v>
      </c>
      <c r="K10927" s="155" t="str">
        <f>IF(Proc[[#This Row],[Author]]="Marcela Urrego",VLOOKUP(LEFT(Proc[[#This Row],[Requested]],1),Table3[#All],2,0),VLOOKUP(Proc[[#This Row],[Author]],Table4[],2,0))</f>
        <v>LS</v>
      </c>
      <c r="L10927" s="155"/>
      <c r="M10927" s="140">
        <v>46122</v>
      </c>
      <c r="N10927" s="140"/>
      <c r="O10927" s="140"/>
      <c r="P10927" s="140" t="str">
        <f ca="1">IF(Proc[[#This Row],[DaysAgeing]]&gt;5,"yep","on track")</f>
        <v>yep</v>
      </c>
      <c r="Q10927" s="2">
        <f ca="1">IF(Proc[[#This Row],[DateClosed]]="",ABS(NETWORKDAYS(Proc[[#This Row],[DateOpened]],TODAY()))-1,ABS(NETWORKDAYS(Proc[[#This Row],[DateOpened]],Proc[[#This Row],[DateClosed]]))-1)</f>
        <v>8</v>
      </c>
      <c r="R10927" s="140" t="s">
        <v>488</v>
      </c>
      <c r="S10927" s="155"/>
      <c r="T10927" s="155"/>
    </row>
    <row r="10928" spans="1:20" hidden="1">
      <c r="A10928" s="161" t="s">
        <v>13252</v>
      </c>
      <c r="B10928" s="155" t="str">
        <f>IFERROR(VLOOKUP(Proc[[#This Row],[App]],Table2[],3,0),"open")</f>
        <v>ok</v>
      </c>
      <c r="C10928" s="161" t="s">
        <v>369</v>
      </c>
      <c r="D10928" t="s">
        <v>13242</v>
      </c>
      <c r="E10928" t="s">
        <v>7109</v>
      </c>
      <c r="F10928" s="155" t="s">
        <v>7109</v>
      </c>
      <c r="G10928" s="161" t="s">
        <v>400</v>
      </c>
      <c r="H10928" s="155" t="str">
        <f>IF(Proc[[#This Row],[type]]="LFF (MDG-F)",MID(Proc[[#This Row],[Obj]],13,10),"")</f>
        <v/>
      </c>
      <c r="J10928" s="155" t="b">
        <f>Proc[[#This Row],[Requested]]=Proc[[#This Row],[CurrentParent]]</f>
        <v>1</v>
      </c>
      <c r="K10928" s="155" t="str">
        <f>IF(Proc[[#This Row],[Author]]="Marcela Urrego",VLOOKUP(LEFT(Proc[[#This Row],[Requested]],1),Table3[#All],2,0),VLOOKUP(Proc[[#This Row],[Author]],Table4[],2,0))</f>
        <v>LS</v>
      </c>
      <c r="L10928" s="155"/>
      <c r="M10928" s="140">
        <v>46122</v>
      </c>
      <c r="N10928" s="140"/>
      <c r="O10928" s="140"/>
      <c r="P10928" s="140" t="str">
        <f ca="1">IF(Proc[[#This Row],[DaysAgeing]]&gt;5,"yep","on track")</f>
        <v>yep</v>
      </c>
      <c r="Q10928" s="2">
        <f ca="1">IF(Proc[[#This Row],[DateClosed]]="",ABS(NETWORKDAYS(Proc[[#This Row],[DateOpened]],TODAY()))-1,ABS(NETWORKDAYS(Proc[[#This Row],[DateOpened]],Proc[[#This Row],[DateClosed]]))-1)</f>
        <v>8</v>
      </c>
      <c r="R10928" s="140" t="s">
        <v>488</v>
      </c>
      <c r="S10928" s="155"/>
      <c r="T10928" s="155"/>
    </row>
    <row r="10929" spans="1:20" hidden="1">
      <c r="A10929" s="161" t="s">
        <v>13252</v>
      </c>
      <c r="B10929" s="155" t="str">
        <f>IFERROR(VLOOKUP(Proc[[#This Row],[App]],Table2[],3,0),"open")</f>
        <v>ok</v>
      </c>
      <c r="C10929" s="161" t="s">
        <v>369</v>
      </c>
      <c r="D10929" t="s">
        <v>13243</v>
      </c>
      <c r="E10929" t="s">
        <v>7109</v>
      </c>
      <c r="F10929" s="155" t="s">
        <v>7109</v>
      </c>
      <c r="G10929" s="161" t="s">
        <v>400</v>
      </c>
      <c r="H10929" s="155" t="str">
        <f>IF(Proc[[#This Row],[type]]="LFF (MDG-F)",MID(Proc[[#This Row],[Obj]],13,10),"")</f>
        <v/>
      </c>
      <c r="J10929" s="155" t="b">
        <f>Proc[[#This Row],[Requested]]=Proc[[#This Row],[CurrentParent]]</f>
        <v>1</v>
      </c>
      <c r="K10929" s="155" t="str">
        <f>IF(Proc[[#This Row],[Author]]="Marcela Urrego",VLOOKUP(LEFT(Proc[[#This Row],[Requested]],1),Table3[#All],2,0),VLOOKUP(Proc[[#This Row],[Author]],Table4[],2,0))</f>
        <v>LS</v>
      </c>
      <c r="L10929" s="155"/>
      <c r="M10929" s="140">
        <v>46122</v>
      </c>
      <c r="N10929" s="140"/>
      <c r="O10929" s="140"/>
      <c r="P10929" s="140" t="str">
        <f ca="1">IF(Proc[[#This Row],[DaysAgeing]]&gt;5,"yep","on track")</f>
        <v>yep</v>
      </c>
      <c r="Q10929" s="2">
        <f ca="1">IF(Proc[[#This Row],[DateClosed]]="",ABS(NETWORKDAYS(Proc[[#This Row],[DateOpened]],TODAY()))-1,ABS(NETWORKDAYS(Proc[[#This Row],[DateOpened]],Proc[[#This Row],[DateClosed]]))-1)</f>
        <v>8</v>
      </c>
      <c r="R10929" s="140" t="s">
        <v>488</v>
      </c>
      <c r="S10929" s="155"/>
      <c r="T10929" s="155"/>
    </row>
    <row r="10930" spans="1:20" hidden="1">
      <c r="A10930" s="161" t="s">
        <v>13252</v>
      </c>
      <c r="B10930" s="155" t="str">
        <f>IFERROR(VLOOKUP(Proc[[#This Row],[App]],Table2[],3,0),"open")</f>
        <v>ok</v>
      </c>
      <c r="C10930" s="161" t="s">
        <v>369</v>
      </c>
      <c r="D10930" t="s">
        <v>13244</v>
      </c>
      <c r="E10930" t="s">
        <v>7109</v>
      </c>
      <c r="F10930" s="155" t="s">
        <v>7109</v>
      </c>
      <c r="G10930" s="161" t="s">
        <v>400</v>
      </c>
      <c r="H10930" s="155" t="str">
        <f>IF(Proc[[#This Row],[type]]="LFF (MDG-F)",MID(Proc[[#This Row],[Obj]],13,10),"")</f>
        <v/>
      </c>
      <c r="J10930" s="155" t="b">
        <f>Proc[[#This Row],[Requested]]=Proc[[#This Row],[CurrentParent]]</f>
        <v>1</v>
      </c>
      <c r="K10930" s="155" t="str">
        <f>IF(Proc[[#This Row],[Author]]="Marcela Urrego",VLOOKUP(LEFT(Proc[[#This Row],[Requested]],1),Table3[#All],2,0),VLOOKUP(Proc[[#This Row],[Author]],Table4[],2,0))</f>
        <v>LS</v>
      </c>
      <c r="L10930" s="155"/>
      <c r="M10930" s="140">
        <v>46122</v>
      </c>
      <c r="N10930" s="140"/>
      <c r="O10930" s="140"/>
      <c r="P10930" s="140" t="str">
        <f ca="1">IF(Proc[[#This Row],[DaysAgeing]]&gt;5,"yep","on track")</f>
        <v>yep</v>
      </c>
      <c r="Q10930" s="2">
        <f ca="1">IF(Proc[[#This Row],[DateClosed]]="",ABS(NETWORKDAYS(Proc[[#This Row],[DateOpened]],TODAY()))-1,ABS(NETWORKDAYS(Proc[[#This Row],[DateOpened]],Proc[[#This Row],[DateClosed]]))-1)</f>
        <v>8</v>
      </c>
      <c r="R10930" s="140" t="s">
        <v>488</v>
      </c>
      <c r="S10930" s="155"/>
      <c r="T10930" s="155"/>
    </row>
    <row r="10931" spans="1:20" hidden="1">
      <c r="A10931" s="161" t="s">
        <v>13252</v>
      </c>
      <c r="B10931" s="155" t="str">
        <f>IFERROR(VLOOKUP(Proc[[#This Row],[App]],Table2[],3,0),"open")</f>
        <v>ok</v>
      </c>
      <c r="C10931" s="161" t="s">
        <v>369</v>
      </c>
      <c r="D10931" t="s">
        <v>13245</v>
      </c>
      <c r="E10931" t="s">
        <v>7109</v>
      </c>
      <c r="F10931" s="155" t="s">
        <v>7109</v>
      </c>
      <c r="G10931" s="161" t="s">
        <v>400</v>
      </c>
      <c r="H10931" s="155" t="str">
        <f>IF(Proc[[#This Row],[type]]="LFF (MDG-F)",MID(Proc[[#This Row],[Obj]],13,10),"")</f>
        <v/>
      </c>
      <c r="J10931" s="155" t="b">
        <f>Proc[[#This Row],[Requested]]=Proc[[#This Row],[CurrentParent]]</f>
        <v>1</v>
      </c>
      <c r="K10931" s="155" t="str">
        <f>IF(Proc[[#This Row],[Author]]="Marcela Urrego",VLOOKUP(LEFT(Proc[[#This Row],[Requested]],1),Table3[#All],2,0),VLOOKUP(Proc[[#This Row],[Author]],Table4[],2,0))</f>
        <v>LS</v>
      </c>
      <c r="L10931" s="155"/>
      <c r="M10931" s="140">
        <v>46122</v>
      </c>
      <c r="N10931" s="140"/>
      <c r="O10931" s="140"/>
      <c r="P10931" s="140" t="str">
        <f ca="1">IF(Proc[[#This Row],[DaysAgeing]]&gt;5,"yep","on track")</f>
        <v>yep</v>
      </c>
      <c r="Q10931" s="2">
        <f ca="1">IF(Proc[[#This Row],[DateClosed]]="",ABS(NETWORKDAYS(Proc[[#This Row],[DateOpened]],TODAY()))-1,ABS(NETWORKDAYS(Proc[[#This Row],[DateOpened]],Proc[[#This Row],[DateClosed]]))-1)</f>
        <v>8</v>
      </c>
      <c r="R10931" s="140" t="s">
        <v>488</v>
      </c>
      <c r="S10931" s="155"/>
      <c r="T10931" s="155"/>
    </row>
    <row r="10932" spans="1:20" hidden="1">
      <c r="A10932" s="161" t="s">
        <v>13252</v>
      </c>
      <c r="B10932" s="155" t="str">
        <f>IFERROR(VLOOKUP(Proc[[#This Row],[App]],Table2[],3,0),"open")</f>
        <v>ok</v>
      </c>
      <c r="C10932" s="161" t="s">
        <v>369</v>
      </c>
      <c r="D10932" t="s">
        <v>13246</v>
      </c>
      <c r="E10932" t="s">
        <v>7109</v>
      </c>
      <c r="F10932" s="155" t="s">
        <v>7109</v>
      </c>
      <c r="G10932" s="161" t="s">
        <v>400</v>
      </c>
      <c r="H10932" s="155" t="str">
        <f>IF(Proc[[#This Row],[type]]="LFF (MDG-F)",MID(Proc[[#This Row],[Obj]],13,10),"")</f>
        <v/>
      </c>
      <c r="J10932" s="155" t="b">
        <f>Proc[[#This Row],[Requested]]=Proc[[#This Row],[CurrentParent]]</f>
        <v>1</v>
      </c>
      <c r="K10932" s="155" t="str">
        <f>IF(Proc[[#This Row],[Author]]="Marcela Urrego",VLOOKUP(LEFT(Proc[[#This Row],[Requested]],1),Table3[#All],2,0),VLOOKUP(Proc[[#This Row],[Author]],Table4[],2,0))</f>
        <v>LS</v>
      </c>
      <c r="L10932" s="155"/>
      <c r="M10932" s="140">
        <v>46122</v>
      </c>
      <c r="N10932" s="140"/>
      <c r="O10932" s="140"/>
      <c r="P10932" s="140" t="str">
        <f ca="1">IF(Proc[[#This Row],[DaysAgeing]]&gt;5,"yep","on track")</f>
        <v>yep</v>
      </c>
      <c r="Q10932" s="2">
        <f ca="1">IF(Proc[[#This Row],[DateClosed]]="",ABS(NETWORKDAYS(Proc[[#This Row],[DateOpened]],TODAY()))-1,ABS(NETWORKDAYS(Proc[[#This Row],[DateOpened]],Proc[[#This Row],[DateClosed]]))-1)</f>
        <v>8</v>
      </c>
      <c r="R10932" s="140" t="s">
        <v>488</v>
      </c>
      <c r="S10932" s="155"/>
      <c r="T10932" s="155"/>
    </row>
    <row r="10933" spans="1:20" hidden="1">
      <c r="A10933" s="161" t="s">
        <v>13252</v>
      </c>
      <c r="B10933" s="155" t="str">
        <f>IFERROR(VLOOKUP(Proc[[#This Row],[App]],Table2[],3,0),"open")</f>
        <v>ok</v>
      </c>
      <c r="C10933" s="161" t="s">
        <v>369</v>
      </c>
      <c r="D10933" t="s">
        <v>13247</v>
      </c>
      <c r="E10933" t="s">
        <v>7109</v>
      </c>
      <c r="F10933" s="155" t="s">
        <v>7109</v>
      </c>
      <c r="G10933" s="161" t="s">
        <v>400</v>
      </c>
      <c r="H10933" s="155" t="str">
        <f>IF(Proc[[#This Row],[type]]="LFF (MDG-F)",MID(Proc[[#This Row],[Obj]],13,10),"")</f>
        <v/>
      </c>
      <c r="J10933" s="155" t="b">
        <f>Proc[[#This Row],[Requested]]=Proc[[#This Row],[CurrentParent]]</f>
        <v>1</v>
      </c>
      <c r="K10933" s="155" t="str">
        <f>IF(Proc[[#This Row],[Author]]="Marcela Urrego",VLOOKUP(LEFT(Proc[[#This Row],[Requested]],1),Table3[#All],2,0),VLOOKUP(Proc[[#This Row],[Author]],Table4[],2,0))</f>
        <v>LS</v>
      </c>
      <c r="L10933" s="155"/>
      <c r="M10933" s="140">
        <v>46122</v>
      </c>
      <c r="N10933" s="140"/>
      <c r="O10933" s="140"/>
      <c r="P10933" s="140" t="str">
        <f ca="1">IF(Proc[[#This Row],[DaysAgeing]]&gt;5,"yep","on track")</f>
        <v>yep</v>
      </c>
      <c r="Q10933" s="2">
        <f ca="1">IF(Proc[[#This Row],[DateClosed]]="",ABS(NETWORKDAYS(Proc[[#This Row],[DateOpened]],TODAY()))-1,ABS(NETWORKDAYS(Proc[[#This Row],[DateOpened]],Proc[[#This Row],[DateClosed]]))-1)</f>
        <v>8</v>
      </c>
      <c r="R10933" s="140" t="s">
        <v>488</v>
      </c>
      <c r="S10933" s="155"/>
      <c r="T10933" s="155"/>
    </row>
    <row r="10934" spans="1:20" hidden="1">
      <c r="A10934" s="161" t="s">
        <v>13252</v>
      </c>
      <c r="B10934" s="155" t="str">
        <f>IFERROR(VLOOKUP(Proc[[#This Row],[App]],Table2[],3,0),"open")</f>
        <v>ok</v>
      </c>
      <c r="C10934" s="161" t="s">
        <v>369</v>
      </c>
      <c r="D10934" t="s">
        <v>13248</v>
      </c>
      <c r="E10934" t="s">
        <v>13251</v>
      </c>
      <c r="F10934" s="155" t="s">
        <v>13251</v>
      </c>
      <c r="G10934" s="161" t="s">
        <v>400</v>
      </c>
      <c r="H10934" s="155" t="str">
        <f>IF(Proc[[#This Row],[type]]="LFF (MDG-F)",MID(Proc[[#This Row],[Obj]],13,10),"")</f>
        <v/>
      </c>
      <c r="J10934" s="155" t="b">
        <f>Proc[[#This Row],[Requested]]=Proc[[#This Row],[CurrentParent]]</f>
        <v>1</v>
      </c>
      <c r="K10934" s="155" t="str">
        <f>IF(Proc[[#This Row],[Author]]="Marcela Urrego",VLOOKUP(LEFT(Proc[[#This Row],[Requested]],1),Table3[#All],2,0),VLOOKUP(Proc[[#This Row],[Author]],Table4[],2,0))</f>
        <v>LS</v>
      </c>
      <c r="L10934" s="155"/>
      <c r="M10934" s="140">
        <v>46122</v>
      </c>
      <c r="N10934" s="140"/>
      <c r="O10934" s="140"/>
      <c r="P10934" s="140" t="str">
        <f ca="1">IF(Proc[[#This Row],[DaysAgeing]]&gt;5,"yep","on track")</f>
        <v>yep</v>
      </c>
      <c r="Q10934" s="2">
        <f ca="1">IF(Proc[[#This Row],[DateClosed]]="",ABS(NETWORKDAYS(Proc[[#This Row],[DateOpened]],TODAY()))-1,ABS(NETWORKDAYS(Proc[[#This Row],[DateOpened]],Proc[[#This Row],[DateClosed]]))-1)</f>
        <v>8</v>
      </c>
      <c r="R10934" s="140" t="s">
        <v>488</v>
      </c>
      <c r="S10934" s="155"/>
      <c r="T10934" s="155"/>
    </row>
    <row r="10935" spans="1:20" hidden="1">
      <c r="A10935" t="s">
        <v>13270</v>
      </c>
      <c r="B10935" s="155" t="str">
        <f>IFERROR(VLOOKUP(Proc[[#This Row],[App]],Table2[],3,0),"open")</f>
        <v>ok</v>
      </c>
      <c r="C10935" t="s">
        <v>369</v>
      </c>
      <c r="D10935" t="s">
        <v>13253</v>
      </c>
      <c r="E10935" t="s">
        <v>13294</v>
      </c>
      <c r="F10935" s="155" t="s">
        <v>13294</v>
      </c>
      <c r="G10935" s="161" t="s">
        <v>406</v>
      </c>
      <c r="H10935" s="155" t="str">
        <f>IF(Proc[[#This Row],[type]]="LFF (MDG-F)",MID(Proc[[#This Row],[Obj]],13,10),"")</f>
        <v>DK50C05004</v>
      </c>
      <c r="J10935" s="155" t="b">
        <f>Proc[[#This Row],[Requested]]=Proc[[#This Row],[CurrentParent]]</f>
        <v>1</v>
      </c>
      <c r="K10935" s="155" t="str">
        <f>IF(Proc[[#This Row],[Author]]="Marcela Urrego",VLOOKUP(LEFT(Proc[[#This Row],[Requested]],1),Table3[#All],2,0),VLOOKUP(Proc[[#This Row],[Author]],Table4[],2,0))</f>
        <v>HC</v>
      </c>
      <c r="L10935" s="155"/>
      <c r="M10935" s="140">
        <v>46127</v>
      </c>
      <c r="N10935" s="140"/>
      <c r="O10935" s="140"/>
      <c r="P10935" s="140" t="str">
        <f ca="1">IF(Proc[[#This Row],[DaysAgeing]]&gt;5,"yep","on track")</f>
        <v>on track</v>
      </c>
      <c r="Q10935" s="2">
        <f ca="1">IF(Proc[[#This Row],[DateClosed]]="",ABS(NETWORKDAYS(Proc[[#This Row],[DateOpened]],TODAY()))-1,ABS(NETWORKDAYS(Proc[[#This Row],[DateOpened]],Proc[[#This Row],[DateClosed]]))-1)</f>
        <v>5</v>
      </c>
      <c r="R10935" s="140" t="s">
        <v>476</v>
      </c>
      <c r="S10935" s="155"/>
      <c r="T10935" s="155"/>
    </row>
    <row r="10936" spans="1:20" hidden="1">
      <c r="A10936" s="161" t="s">
        <v>13270</v>
      </c>
      <c r="B10936" s="155" t="str">
        <f>IFERROR(VLOOKUP(Proc[[#This Row],[App]],Table2[],3,0),"open")</f>
        <v>ok</v>
      </c>
      <c r="C10936" s="162" t="s">
        <v>369</v>
      </c>
      <c r="D10936" t="s">
        <v>13254</v>
      </c>
      <c r="E10936" t="s">
        <v>13294</v>
      </c>
      <c r="F10936" s="155" t="s">
        <v>13294</v>
      </c>
      <c r="G10936" s="161" t="s">
        <v>406</v>
      </c>
      <c r="H10936" s="155" t="str">
        <f>IF(Proc[[#This Row],[type]]="LFF (MDG-F)",MID(Proc[[#This Row],[Obj]],13,10),"")</f>
        <v>DK50C05005</v>
      </c>
      <c r="I10936" s="161"/>
      <c r="J10936" s="155" t="b">
        <f>Proc[[#This Row],[Requested]]=Proc[[#This Row],[CurrentParent]]</f>
        <v>1</v>
      </c>
      <c r="K10936" s="155" t="str">
        <f>IF(Proc[[#This Row],[Author]]="Marcela Urrego",VLOOKUP(LEFT(Proc[[#This Row],[Requested]],1),Table3[#All],2,0),VLOOKUP(Proc[[#This Row],[Author]],Table4[],2,0))</f>
        <v>HC</v>
      </c>
      <c r="L10936" s="155"/>
      <c r="M10936" s="140">
        <v>46127</v>
      </c>
      <c r="N10936" s="140"/>
      <c r="O10936" s="140"/>
      <c r="P10936" s="140" t="str">
        <f ca="1">IF(Proc[[#This Row],[DaysAgeing]]&gt;5,"yep","on track")</f>
        <v>on track</v>
      </c>
      <c r="Q10936" s="2">
        <f ca="1">IF(Proc[[#This Row],[DateClosed]]="",ABS(NETWORKDAYS(Proc[[#This Row],[DateOpened]],TODAY()))-1,ABS(NETWORKDAYS(Proc[[#This Row],[DateOpened]],Proc[[#This Row],[DateClosed]]))-1)</f>
        <v>5</v>
      </c>
      <c r="R10936" s="140" t="s">
        <v>476</v>
      </c>
      <c r="S10936" s="155"/>
      <c r="T10936" s="155"/>
    </row>
    <row r="10937" spans="1:20" hidden="1">
      <c r="A10937" s="161" t="s">
        <v>13270</v>
      </c>
      <c r="B10937" s="155" t="str">
        <f>IFERROR(VLOOKUP(Proc[[#This Row],[App]],Table2[],3,0),"open")</f>
        <v>ok</v>
      </c>
      <c r="C10937" s="162" t="s">
        <v>369</v>
      </c>
      <c r="D10937" t="s">
        <v>13255</v>
      </c>
      <c r="E10937" t="s">
        <v>13294</v>
      </c>
      <c r="F10937" s="155" t="s">
        <v>13294</v>
      </c>
      <c r="G10937" s="161" t="s">
        <v>406</v>
      </c>
      <c r="H10937" s="155" t="str">
        <f>IF(Proc[[#This Row],[type]]="LFF (MDG-F)",MID(Proc[[#This Row],[Obj]],13,10),"")</f>
        <v>DK50OF0007</v>
      </c>
      <c r="I10937" s="161"/>
      <c r="J10937" s="155" t="b">
        <f>Proc[[#This Row],[Requested]]=Proc[[#This Row],[CurrentParent]]</f>
        <v>1</v>
      </c>
      <c r="K10937" s="155" t="str">
        <f>IF(Proc[[#This Row],[Author]]="Marcela Urrego",VLOOKUP(LEFT(Proc[[#This Row],[Requested]],1),Table3[#All],2,0),VLOOKUP(Proc[[#This Row],[Author]],Table4[],2,0))</f>
        <v>HC</v>
      </c>
      <c r="L10937" s="155"/>
      <c r="M10937" s="140">
        <v>46127</v>
      </c>
      <c r="N10937" s="140"/>
      <c r="O10937" s="140"/>
      <c r="P10937" s="140" t="str">
        <f ca="1">IF(Proc[[#This Row],[DaysAgeing]]&gt;5,"yep","on track")</f>
        <v>on track</v>
      </c>
      <c r="Q10937" s="2">
        <f ca="1">IF(Proc[[#This Row],[DateClosed]]="",ABS(NETWORKDAYS(Proc[[#This Row],[DateOpened]],TODAY()))-1,ABS(NETWORKDAYS(Proc[[#This Row],[DateOpened]],Proc[[#This Row],[DateClosed]]))-1)</f>
        <v>5</v>
      </c>
      <c r="R10937" s="140" t="s">
        <v>476</v>
      </c>
      <c r="S10937" s="155"/>
      <c r="T10937" s="155"/>
    </row>
    <row r="10938" spans="1:20" hidden="1">
      <c r="A10938" s="161" t="s">
        <v>13270</v>
      </c>
      <c r="B10938" s="155" t="str">
        <f>IFERROR(VLOOKUP(Proc[[#This Row],[App]],Table2[],3,0),"open")</f>
        <v>ok</v>
      </c>
      <c r="C10938" s="162" t="s">
        <v>369</v>
      </c>
      <c r="D10938" t="s">
        <v>13256</v>
      </c>
      <c r="E10938" t="s">
        <v>13294</v>
      </c>
      <c r="F10938" s="155" t="s">
        <v>13294</v>
      </c>
      <c r="G10938" s="161" t="s">
        <v>406</v>
      </c>
      <c r="H10938" s="155" t="str">
        <f>IF(Proc[[#This Row],[type]]="LFF (MDG-F)",MID(Proc[[#This Row],[Obj]],13,10),"")</f>
        <v>DK50OF0008</v>
      </c>
      <c r="I10938" s="161"/>
      <c r="J10938" s="155" t="b">
        <f>Proc[[#This Row],[Requested]]=Proc[[#This Row],[CurrentParent]]</f>
        <v>1</v>
      </c>
      <c r="K10938" s="155" t="str">
        <f>IF(Proc[[#This Row],[Author]]="Marcela Urrego",VLOOKUP(LEFT(Proc[[#This Row],[Requested]],1),Table3[#All],2,0),VLOOKUP(Proc[[#This Row],[Author]],Table4[],2,0))</f>
        <v>HC</v>
      </c>
      <c r="L10938" s="155"/>
      <c r="M10938" s="140">
        <v>46127</v>
      </c>
      <c r="N10938" s="140"/>
      <c r="O10938" s="140"/>
      <c r="P10938" s="140" t="str">
        <f ca="1">IF(Proc[[#This Row],[DaysAgeing]]&gt;5,"yep","on track")</f>
        <v>on track</v>
      </c>
      <c r="Q10938" s="2">
        <f ca="1">IF(Proc[[#This Row],[DateClosed]]="",ABS(NETWORKDAYS(Proc[[#This Row],[DateOpened]],TODAY()))-1,ABS(NETWORKDAYS(Proc[[#This Row],[DateOpened]],Proc[[#This Row],[DateClosed]]))-1)</f>
        <v>5</v>
      </c>
      <c r="R10938" s="140" t="s">
        <v>476</v>
      </c>
      <c r="S10938" s="155"/>
      <c r="T10938" s="155"/>
    </row>
    <row r="10939" spans="1:20" hidden="1">
      <c r="A10939" s="161" t="s">
        <v>13270</v>
      </c>
      <c r="B10939" s="155" t="str">
        <f>IFERROR(VLOOKUP(Proc[[#This Row],[App]],Table2[],3,0),"open")</f>
        <v>ok</v>
      </c>
      <c r="C10939" s="162" t="s">
        <v>369</v>
      </c>
      <c r="D10939" t="s">
        <v>13257</v>
      </c>
      <c r="E10939" t="s">
        <v>13295</v>
      </c>
      <c r="F10939" s="155" t="s">
        <v>13295</v>
      </c>
      <c r="G10939" s="161" t="s">
        <v>406</v>
      </c>
      <c r="H10939" s="155" t="str">
        <f>IF(Proc[[#This Row],[type]]="LFF (MDG-F)",MID(Proc[[#This Row],[Obj]],13,10),"")</f>
        <v>FI50C00031</v>
      </c>
      <c r="I10939" s="161"/>
      <c r="J10939" s="155" t="b">
        <f>Proc[[#This Row],[Requested]]=Proc[[#This Row],[CurrentParent]]</f>
        <v>1</v>
      </c>
      <c r="K10939" s="155" t="str">
        <f>IF(Proc[[#This Row],[Author]]="Marcela Urrego",VLOOKUP(LEFT(Proc[[#This Row],[Requested]],1),Table3[#All],2,0),VLOOKUP(Proc[[#This Row],[Author]],Table4[],2,0))</f>
        <v>HC</v>
      </c>
      <c r="L10939" s="155"/>
      <c r="M10939" s="140">
        <v>46127</v>
      </c>
      <c r="N10939" s="140"/>
      <c r="O10939" s="140"/>
      <c r="P10939" s="140" t="str">
        <f ca="1">IF(Proc[[#This Row],[DaysAgeing]]&gt;5,"yep","on track")</f>
        <v>on track</v>
      </c>
      <c r="Q10939" s="2">
        <f ca="1">IF(Proc[[#This Row],[DateClosed]]="",ABS(NETWORKDAYS(Proc[[#This Row],[DateOpened]],TODAY()))-1,ABS(NETWORKDAYS(Proc[[#This Row],[DateOpened]],Proc[[#This Row],[DateClosed]]))-1)</f>
        <v>5</v>
      </c>
      <c r="R10939" s="140" t="s">
        <v>476</v>
      </c>
      <c r="S10939" s="155"/>
      <c r="T10939" s="155"/>
    </row>
    <row r="10940" spans="1:20" hidden="1">
      <c r="A10940" s="161" t="s">
        <v>13270</v>
      </c>
      <c r="B10940" s="155" t="str">
        <f>IFERROR(VLOOKUP(Proc[[#This Row],[App]],Table2[],3,0),"open")</f>
        <v>ok</v>
      </c>
      <c r="C10940" s="162" t="s">
        <v>369</v>
      </c>
      <c r="D10940" t="s">
        <v>13258</v>
      </c>
      <c r="E10940" t="s">
        <v>13295</v>
      </c>
      <c r="F10940" s="155" t="s">
        <v>13295</v>
      </c>
      <c r="G10940" s="161" t="s">
        <v>406</v>
      </c>
      <c r="H10940" s="155" t="str">
        <f>IF(Proc[[#This Row],[type]]="LFF (MDG-F)",MID(Proc[[#This Row],[Obj]],13,10),"")</f>
        <v>FI50C00032</v>
      </c>
      <c r="I10940" s="161"/>
      <c r="J10940" s="155" t="b">
        <f>Proc[[#This Row],[Requested]]=Proc[[#This Row],[CurrentParent]]</f>
        <v>1</v>
      </c>
      <c r="K10940" s="155" t="str">
        <f>IF(Proc[[#This Row],[Author]]="Marcela Urrego",VLOOKUP(LEFT(Proc[[#This Row],[Requested]],1),Table3[#All],2,0),VLOOKUP(Proc[[#This Row],[Author]],Table4[],2,0))</f>
        <v>HC</v>
      </c>
      <c r="L10940" s="155"/>
      <c r="M10940" s="140">
        <v>46127</v>
      </c>
      <c r="N10940" s="140"/>
      <c r="O10940" s="140"/>
      <c r="P10940" s="140" t="str">
        <f ca="1">IF(Proc[[#This Row],[DaysAgeing]]&gt;5,"yep","on track")</f>
        <v>on track</v>
      </c>
      <c r="Q10940" s="2">
        <f ca="1">IF(Proc[[#This Row],[DateClosed]]="",ABS(NETWORKDAYS(Proc[[#This Row],[DateOpened]],TODAY()))-1,ABS(NETWORKDAYS(Proc[[#This Row],[DateOpened]],Proc[[#This Row],[DateClosed]]))-1)</f>
        <v>5</v>
      </c>
      <c r="R10940" s="140" t="s">
        <v>476</v>
      </c>
      <c r="S10940" s="155"/>
      <c r="T10940" s="155"/>
    </row>
    <row r="10941" spans="1:20" hidden="1">
      <c r="A10941" s="161" t="s">
        <v>13270</v>
      </c>
      <c r="B10941" s="155" t="str">
        <f>IFERROR(VLOOKUP(Proc[[#This Row],[App]],Table2[],3,0),"open")</f>
        <v>ok</v>
      </c>
      <c r="C10941" s="162" t="s">
        <v>369</v>
      </c>
      <c r="D10941" t="s">
        <v>13259</v>
      </c>
      <c r="E10941" t="s">
        <v>13295</v>
      </c>
      <c r="F10941" s="155" t="s">
        <v>13295</v>
      </c>
      <c r="G10941" s="161" t="s">
        <v>406</v>
      </c>
      <c r="H10941" s="155" t="str">
        <f>IF(Proc[[#This Row],[type]]="LFF (MDG-F)",MID(Proc[[#This Row],[Obj]],13,10),"")</f>
        <v>FI50OF0016</v>
      </c>
      <c r="I10941" s="161"/>
      <c r="J10941" s="155" t="b">
        <f>Proc[[#This Row],[Requested]]=Proc[[#This Row],[CurrentParent]]</f>
        <v>1</v>
      </c>
      <c r="K10941" s="155" t="str">
        <f>IF(Proc[[#This Row],[Author]]="Marcela Urrego",VLOOKUP(LEFT(Proc[[#This Row],[Requested]],1),Table3[#All],2,0),VLOOKUP(Proc[[#This Row],[Author]],Table4[],2,0))</f>
        <v>HC</v>
      </c>
      <c r="L10941" s="155"/>
      <c r="M10941" s="140">
        <v>46127</v>
      </c>
      <c r="N10941" s="140"/>
      <c r="O10941" s="140"/>
      <c r="P10941" s="140" t="str">
        <f ca="1">IF(Proc[[#This Row],[DaysAgeing]]&gt;5,"yep","on track")</f>
        <v>on track</v>
      </c>
      <c r="Q10941" s="2">
        <f ca="1">IF(Proc[[#This Row],[DateClosed]]="",ABS(NETWORKDAYS(Proc[[#This Row],[DateOpened]],TODAY()))-1,ABS(NETWORKDAYS(Proc[[#This Row],[DateOpened]],Proc[[#This Row],[DateClosed]]))-1)</f>
        <v>5</v>
      </c>
      <c r="R10941" s="140" t="s">
        <v>476</v>
      </c>
      <c r="S10941" s="155"/>
      <c r="T10941" s="155"/>
    </row>
    <row r="10942" spans="1:20" hidden="1">
      <c r="A10942" s="161" t="s">
        <v>13270</v>
      </c>
      <c r="B10942" s="155" t="str">
        <f>IFERROR(VLOOKUP(Proc[[#This Row],[App]],Table2[],3,0),"open")</f>
        <v>ok</v>
      </c>
      <c r="C10942" s="162" t="s">
        <v>369</v>
      </c>
      <c r="D10942" t="s">
        <v>13260</v>
      </c>
      <c r="E10942" t="s">
        <v>13295</v>
      </c>
      <c r="F10942" s="155" t="s">
        <v>13295</v>
      </c>
      <c r="G10942" s="161" t="s">
        <v>406</v>
      </c>
      <c r="H10942" s="155" t="str">
        <f>IF(Proc[[#This Row],[type]]="LFF (MDG-F)",MID(Proc[[#This Row],[Obj]],13,10),"")</f>
        <v>FI50OF0017</v>
      </c>
      <c r="I10942" s="161"/>
      <c r="J10942" s="155" t="b">
        <f>Proc[[#This Row],[Requested]]=Proc[[#This Row],[CurrentParent]]</f>
        <v>1</v>
      </c>
      <c r="K10942" s="155" t="str">
        <f>IF(Proc[[#This Row],[Author]]="Marcela Urrego",VLOOKUP(LEFT(Proc[[#This Row],[Requested]],1),Table3[#All],2,0),VLOOKUP(Proc[[#This Row],[Author]],Table4[],2,0))</f>
        <v>HC</v>
      </c>
      <c r="L10942" s="155"/>
      <c r="M10942" s="140">
        <v>46127</v>
      </c>
      <c r="N10942" s="140"/>
      <c r="O10942" s="140"/>
      <c r="P10942" s="140" t="str">
        <f ca="1">IF(Proc[[#This Row],[DaysAgeing]]&gt;5,"yep","on track")</f>
        <v>on track</v>
      </c>
      <c r="Q10942" s="2">
        <f ca="1">IF(Proc[[#This Row],[DateClosed]]="",ABS(NETWORKDAYS(Proc[[#This Row],[DateOpened]],TODAY()))-1,ABS(NETWORKDAYS(Proc[[#This Row],[DateOpened]],Proc[[#This Row],[DateClosed]]))-1)</f>
        <v>5</v>
      </c>
      <c r="R10942" s="140" t="s">
        <v>476</v>
      </c>
      <c r="S10942" s="155"/>
      <c r="T10942" s="155"/>
    </row>
    <row r="10943" spans="1:20" hidden="1">
      <c r="A10943" s="161" t="s">
        <v>13270</v>
      </c>
      <c r="B10943" s="155" t="str">
        <f>IFERROR(VLOOKUP(Proc[[#This Row],[App]],Table2[],3,0),"open")</f>
        <v>ok</v>
      </c>
      <c r="C10943" s="162" t="s">
        <v>369</v>
      </c>
      <c r="D10943" t="s">
        <v>13261</v>
      </c>
      <c r="E10943" t="s">
        <v>13296</v>
      </c>
      <c r="F10943" s="155" t="s">
        <v>13296</v>
      </c>
      <c r="G10943" s="161" t="s">
        <v>406</v>
      </c>
      <c r="H10943" s="155" t="str">
        <f>IF(Proc[[#This Row],[type]]="LFF (MDG-F)",MID(Proc[[#This Row],[Obj]],13,10),"")</f>
        <v>NO50C00024</v>
      </c>
      <c r="I10943" s="161"/>
      <c r="J10943" s="155" t="b">
        <f>Proc[[#This Row],[Requested]]=Proc[[#This Row],[CurrentParent]]</f>
        <v>1</v>
      </c>
      <c r="K10943" s="155" t="str">
        <f>IF(Proc[[#This Row],[Author]]="Marcela Urrego",VLOOKUP(LEFT(Proc[[#This Row],[Requested]],1),Table3[#All],2,0),VLOOKUP(Proc[[#This Row],[Author]],Table4[],2,0))</f>
        <v>HC</v>
      </c>
      <c r="L10943" s="155"/>
      <c r="M10943" s="140">
        <v>46127</v>
      </c>
      <c r="N10943" s="140"/>
      <c r="O10943" s="140"/>
      <c r="P10943" s="140" t="str">
        <f ca="1">IF(Proc[[#This Row],[DaysAgeing]]&gt;5,"yep","on track")</f>
        <v>on track</v>
      </c>
      <c r="Q10943" s="2">
        <f ca="1">IF(Proc[[#This Row],[DateClosed]]="",ABS(NETWORKDAYS(Proc[[#This Row],[DateOpened]],TODAY()))-1,ABS(NETWORKDAYS(Proc[[#This Row],[DateOpened]],Proc[[#This Row],[DateClosed]]))-1)</f>
        <v>5</v>
      </c>
      <c r="R10943" s="140" t="s">
        <v>476</v>
      </c>
      <c r="S10943" s="155"/>
      <c r="T10943" s="155"/>
    </row>
    <row r="10944" spans="1:20" hidden="1">
      <c r="A10944" s="161" t="s">
        <v>13270</v>
      </c>
      <c r="B10944" s="155" t="str">
        <f>IFERROR(VLOOKUP(Proc[[#This Row],[App]],Table2[],3,0),"open")</f>
        <v>ok</v>
      </c>
      <c r="C10944" s="162" t="s">
        <v>369</v>
      </c>
      <c r="D10944" t="s">
        <v>13262</v>
      </c>
      <c r="E10944" t="s">
        <v>13296</v>
      </c>
      <c r="F10944" s="155" t="s">
        <v>13296</v>
      </c>
      <c r="G10944" s="161" t="s">
        <v>406</v>
      </c>
      <c r="H10944" s="155" t="str">
        <f>IF(Proc[[#This Row],[type]]="LFF (MDG-F)",MID(Proc[[#This Row],[Obj]],13,10),"")</f>
        <v>NO50OF0008</v>
      </c>
      <c r="I10944" s="161"/>
      <c r="J10944" s="155" t="b">
        <f>Proc[[#This Row],[Requested]]=Proc[[#This Row],[CurrentParent]]</f>
        <v>1</v>
      </c>
      <c r="K10944" s="155" t="str">
        <f>IF(Proc[[#This Row],[Author]]="Marcela Urrego",VLOOKUP(LEFT(Proc[[#This Row],[Requested]],1),Table3[#All],2,0),VLOOKUP(Proc[[#This Row],[Author]],Table4[],2,0))</f>
        <v>HC</v>
      </c>
      <c r="L10944" s="155"/>
      <c r="M10944" s="140">
        <v>46127</v>
      </c>
      <c r="N10944" s="140"/>
      <c r="O10944" s="140"/>
      <c r="P10944" s="140" t="str">
        <f ca="1">IF(Proc[[#This Row],[DaysAgeing]]&gt;5,"yep","on track")</f>
        <v>on track</v>
      </c>
      <c r="Q10944" s="2">
        <f ca="1">IF(Proc[[#This Row],[DateClosed]]="",ABS(NETWORKDAYS(Proc[[#This Row],[DateOpened]],TODAY()))-1,ABS(NETWORKDAYS(Proc[[#This Row],[DateOpened]],Proc[[#This Row],[DateClosed]]))-1)</f>
        <v>5</v>
      </c>
      <c r="R10944" s="140" t="s">
        <v>476</v>
      </c>
      <c r="S10944" s="155"/>
      <c r="T10944" s="155"/>
    </row>
    <row r="10945" spans="1:20" hidden="1">
      <c r="A10945" s="161" t="s">
        <v>13270</v>
      </c>
      <c r="B10945" s="155" t="str">
        <f>IFERROR(VLOOKUP(Proc[[#This Row],[App]],Table2[],3,0),"open")</f>
        <v>ok</v>
      </c>
      <c r="C10945" s="162" t="s">
        <v>369</v>
      </c>
      <c r="D10945" t="s">
        <v>13263</v>
      </c>
      <c r="E10945" t="s">
        <v>13296</v>
      </c>
      <c r="F10945" s="155" t="s">
        <v>13296</v>
      </c>
      <c r="G10945" s="161" t="s">
        <v>406</v>
      </c>
      <c r="H10945" s="155" t="str">
        <f>IF(Proc[[#This Row],[type]]="LFF (MDG-F)",MID(Proc[[#This Row],[Obj]],13,10),"")</f>
        <v>NO50C00025</v>
      </c>
      <c r="I10945" s="161"/>
      <c r="J10945" s="155" t="b">
        <f>Proc[[#This Row],[Requested]]=Proc[[#This Row],[CurrentParent]]</f>
        <v>1</v>
      </c>
      <c r="K10945" s="155" t="str">
        <f>IF(Proc[[#This Row],[Author]]="Marcela Urrego",VLOOKUP(LEFT(Proc[[#This Row],[Requested]],1),Table3[#All],2,0),VLOOKUP(Proc[[#This Row],[Author]],Table4[],2,0))</f>
        <v>HC</v>
      </c>
      <c r="L10945" s="155"/>
      <c r="M10945" s="140">
        <v>46127</v>
      </c>
      <c r="N10945" s="140"/>
      <c r="O10945" s="140"/>
      <c r="P10945" s="140" t="str">
        <f ca="1">IF(Proc[[#This Row],[DaysAgeing]]&gt;5,"yep","on track")</f>
        <v>on track</v>
      </c>
      <c r="Q10945" s="2">
        <f ca="1">IF(Proc[[#This Row],[DateClosed]]="",ABS(NETWORKDAYS(Proc[[#This Row],[DateOpened]],TODAY()))-1,ABS(NETWORKDAYS(Proc[[#This Row],[DateOpened]],Proc[[#This Row],[DateClosed]]))-1)</f>
        <v>5</v>
      </c>
      <c r="R10945" s="140" t="s">
        <v>476</v>
      </c>
      <c r="S10945" s="155"/>
      <c r="T10945" s="155"/>
    </row>
    <row r="10946" spans="1:20" hidden="1">
      <c r="A10946" s="161" t="s">
        <v>13270</v>
      </c>
      <c r="B10946" s="155" t="str">
        <f>IFERROR(VLOOKUP(Proc[[#This Row],[App]],Table2[],3,0),"open")</f>
        <v>ok</v>
      </c>
      <c r="C10946" s="162" t="s">
        <v>369</v>
      </c>
      <c r="D10946" t="s">
        <v>13264</v>
      </c>
      <c r="E10946" t="s">
        <v>13296</v>
      </c>
      <c r="F10946" s="155" t="s">
        <v>13296</v>
      </c>
      <c r="G10946" s="161" t="s">
        <v>406</v>
      </c>
      <c r="H10946" s="155" t="str">
        <f>IF(Proc[[#This Row],[type]]="LFF (MDG-F)",MID(Proc[[#This Row],[Obj]],13,10),"")</f>
        <v>NO50OF0009</v>
      </c>
      <c r="I10946" s="161"/>
      <c r="J10946" s="155" t="b">
        <f>Proc[[#This Row],[Requested]]=Proc[[#This Row],[CurrentParent]]</f>
        <v>1</v>
      </c>
      <c r="K10946" s="155" t="str">
        <f>IF(Proc[[#This Row],[Author]]="Marcela Urrego",VLOOKUP(LEFT(Proc[[#This Row],[Requested]],1),Table3[#All],2,0),VLOOKUP(Proc[[#This Row],[Author]],Table4[],2,0))</f>
        <v>HC</v>
      </c>
      <c r="L10946" s="155"/>
      <c r="M10946" s="140">
        <v>46127</v>
      </c>
      <c r="N10946" s="140"/>
      <c r="O10946" s="140"/>
      <c r="P10946" s="140" t="str">
        <f ca="1">IF(Proc[[#This Row],[DaysAgeing]]&gt;5,"yep","on track")</f>
        <v>on track</v>
      </c>
      <c r="Q10946" s="2">
        <f ca="1">IF(Proc[[#This Row],[DateClosed]]="",ABS(NETWORKDAYS(Proc[[#This Row],[DateOpened]],TODAY()))-1,ABS(NETWORKDAYS(Proc[[#This Row],[DateOpened]],Proc[[#This Row],[DateClosed]]))-1)</f>
        <v>5</v>
      </c>
      <c r="R10946" s="140" t="s">
        <v>476</v>
      </c>
      <c r="S10946" s="155"/>
      <c r="T10946" s="155"/>
    </row>
    <row r="10947" spans="1:20" hidden="1">
      <c r="A10947" s="161" t="s">
        <v>13270</v>
      </c>
      <c r="B10947" s="155" t="str">
        <f>IFERROR(VLOOKUP(Proc[[#This Row],[App]],Table2[],3,0),"open")</f>
        <v>ok</v>
      </c>
      <c r="C10947" s="162" t="s">
        <v>369</v>
      </c>
      <c r="D10947" t="s">
        <v>13265</v>
      </c>
      <c r="E10947" t="s">
        <v>13297</v>
      </c>
      <c r="F10947" s="155" t="s">
        <v>13297</v>
      </c>
      <c r="G10947" s="161" t="s">
        <v>406</v>
      </c>
      <c r="H10947" s="155" t="str">
        <f>IF(Proc[[#This Row],[type]]="LFF (MDG-F)",MID(Proc[[#This Row],[Obj]],13,10),"")</f>
        <v>SE50C00016</v>
      </c>
      <c r="I10947" s="161"/>
      <c r="J10947" s="155" t="b">
        <f>Proc[[#This Row],[Requested]]=Proc[[#This Row],[CurrentParent]]</f>
        <v>1</v>
      </c>
      <c r="K10947" s="155" t="str">
        <f>IF(Proc[[#This Row],[Author]]="Marcela Urrego",VLOOKUP(LEFT(Proc[[#This Row],[Requested]],1),Table3[#All],2,0),VLOOKUP(Proc[[#This Row],[Author]],Table4[],2,0))</f>
        <v>HC</v>
      </c>
      <c r="L10947" s="155"/>
      <c r="M10947" s="140">
        <v>46127</v>
      </c>
      <c r="N10947" s="140"/>
      <c r="O10947" s="140"/>
      <c r="P10947" s="140" t="str">
        <f ca="1">IF(Proc[[#This Row],[DaysAgeing]]&gt;5,"yep","on track")</f>
        <v>on track</v>
      </c>
      <c r="Q10947" s="2">
        <f ca="1">IF(Proc[[#This Row],[DateClosed]]="",ABS(NETWORKDAYS(Proc[[#This Row],[DateOpened]],TODAY()))-1,ABS(NETWORKDAYS(Proc[[#This Row],[DateOpened]],Proc[[#This Row],[DateClosed]]))-1)</f>
        <v>5</v>
      </c>
      <c r="R10947" s="140" t="s">
        <v>476</v>
      </c>
      <c r="S10947" s="155"/>
      <c r="T10947" s="155"/>
    </row>
    <row r="10948" spans="1:20" hidden="1">
      <c r="A10948" s="161" t="s">
        <v>13270</v>
      </c>
      <c r="B10948" s="155" t="str">
        <f>IFERROR(VLOOKUP(Proc[[#This Row],[App]],Table2[],3,0),"open")</f>
        <v>ok</v>
      </c>
      <c r="C10948" s="162" t="s">
        <v>369</v>
      </c>
      <c r="D10948" t="s">
        <v>13266</v>
      </c>
      <c r="E10948" t="s">
        <v>13297</v>
      </c>
      <c r="F10948" s="155" t="s">
        <v>13297</v>
      </c>
      <c r="G10948" s="161" t="s">
        <v>406</v>
      </c>
      <c r="H10948" s="155" t="str">
        <f>IF(Proc[[#This Row],[type]]="LFF (MDG-F)",MID(Proc[[#This Row],[Obj]],13,10),"")</f>
        <v>SE50OF0009</v>
      </c>
      <c r="I10948" s="161"/>
      <c r="J10948" s="155" t="b">
        <f>Proc[[#This Row],[Requested]]=Proc[[#This Row],[CurrentParent]]</f>
        <v>1</v>
      </c>
      <c r="K10948" s="155" t="str">
        <f>IF(Proc[[#This Row],[Author]]="Marcela Urrego",VLOOKUP(LEFT(Proc[[#This Row],[Requested]],1),Table3[#All],2,0),VLOOKUP(Proc[[#This Row],[Author]],Table4[],2,0))</f>
        <v>HC</v>
      </c>
      <c r="L10948" s="155"/>
      <c r="M10948" s="140">
        <v>46127</v>
      </c>
      <c r="N10948" s="140"/>
      <c r="O10948" s="140"/>
      <c r="P10948" s="140" t="str">
        <f ca="1">IF(Proc[[#This Row],[DaysAgeing]]&gt;5,"yep","on track")</f>
        <v>on track</v>
      </c>
      <c r="Q10948" s="2">
        <f ca="1">IF(Proc[[#This Row],[DateClosed]]="",ABS(NETWORKDAYS(Proc[[#This Row],[DateOpened]],TODAY()))-1,ABS(NETWORKDAYS(Proc[[#This Row],[DateOpened]],Proc[[#This Row],[DateClosed]]))-1)</f>
        <v>5</v>
      </c>
      <c r="R10948" s="140" t="s">
        <v>476</v>
      </c>
      <c r="S10948" s="155"/>
      <c r="T10948" s="155"/>
    </row>
    <row r="10949" spans="1:20" hidden="1">
      <c r="A10949" s="161" t="s">
        <v>13270</v>
      </c>
      <c r="B10949" s="155" t="str">
        <f>IFERROR(VLOOKUP(Proc[[#This Row],[App]],Table2[],3,0),"open")</f>
        <v>ok</v>
      </c>
      <c r="C10949" s="162" t="s">
        <v>369</v>
      </c>
      <c r="D10949" t="s">
        <v>13267</v>
      </c>
      <c r="E10949" t="s">
        <v>13297</v>
      </c>
      <c r="F10949" s="155" t="s">
        <v>13297</v>
      </c>
      <c r="G10949" s="161" t="s">
        <v>406</v>
      </c>
      <c r="H10949" s="155" t="str">
        <f>IF(Proc[[#This Row],[type]]="LFF (MDG-F)",MID(Proc[[#This Row],[Obj]],13,10),"")</f>
        <v>SE50OF0010</v>
      </c>
      <c r="I10949" s="161"/>
      <c r="J10949" s="155" t="b">
        <f>Proc[[#This Row],[Requested]]=Proc[[#This Row],[CurrentParent]]</f>
        <v>1</v>
      </c>
      <c r="K10949" s="155" t="str">
        <f>IF(Proc[[#This Row],[Author]]="Marcela Urrego",VLOOKUP(LEFT(Proc[[#This Row],[Requested]],1),Table3[#All],2,0),VLOOKUP(Proc[[#This Row],[Author]],Table4[],2,0))</f>
        <v>HC</v>
      </c>
      <c r="L10949" s="155"/>
      <c r="M10949" s="140">
        <v>46127</v>
      </c>
      <c r="N10949" s="140"/>
      <c r="O10949" s="140"/>
      <c r="P10949" s="140" t="str">
        <f ca="1">IF(Proc[[#This Row],[DaysAgeing]]&gt;5,"yep","on track")</f>
        <v>on track</v>
      </c>
      <c r="Q10949" s="2">
        <f ca="1">IF(Proc[[#This Row],[DateClosed]]="",ABS(NETWORKDAYS(Proc[[#This Row],[DateOpened]],TODAY()))-1,ABS(NETWORKDAYS(Proc[[#This Row],[DateOpened]],Proc[[#This Row],[DateClosed]]))-1)</f>
        <v>5</v>
      </c>
      <c r="R10949" s="140" t="s">
        <v>476</v>
      </c>
      <c r="S10949" s="155"/>
      <c r="T10949" s="155"/>
    </row>
    <row r="10950" spans="1:20" hidden="1">
      <c r="A10950" s="161" t="s">
        <v>13270</v>
      </c>
      <c r="B10950" s="155" t="str">
        <f>IFERROR(VLOOKUP(Proc[[#This Row],[App]],Table2[],3,0),"open")</f>
        <v>ok</v>
      </c>
      <c r="C10950" s="162" t="s">
        <v>369</v>
      </c>
      <c r="D10950" t="s">
        <v>13268</v>
      </c>
      <c r="E10950" t="s">
        <v>11699</v>
      </c>
      <c r="F10950" s="155" t="s">
        <v>11699</v>
      </c>
      <c r="G10950" t="s">
        <v>400</v>
      </c>
      <c r="H10950" s="155" t="str">
        <f>IF(Proc[[#This Row],[type]]="LFF (MDG-F)",MID(Proc[[#This Row],[Obj]],13,10),"")</f>
        <v/>
      </c>
      <c r="I10950" s="161"/>
      <c r="J10950" s="155" t="b">
        <f>Proc[[#This Row],[Requested]]=Proc[[#This Row],[CurrentParent]]</f>
        <v>1</v>
      </c>
      <c r="K10950" s="155" t="str">
        <f>IF(Proc[[#This Row],[Author]]="Marcela Urrego",VLOOKUP(LEFT(Proc[[#This Row],[Requested]],1),Table3[#All],2,0),VLOOKUP(Proc[[#This Row],[Author]],Table4[],2,0))</f>
        <v>HC</v>
      </c>
      <c r="L10950" s="155"/>
      <c r="M10950" s="140">
        <v>46127</v>
      </c>
      <c r="N10950" s="140"/>
      <c r="O10950" s="140"/>
      <c r="P10950" s="140" t="str">
        <f ca="1">IF(Proc[[#This Row],[DaysAgeing]]&gt;5,"yep","on track")</f>
        <v>on track</v>
      </c>
      <c r="Q10950" s="2">
        <f ca="1">IF(Proc[[#This Row],[DateClosed]]="",ABS(NETWORKDAYS(Proc[[#This Row],[DateOpened]],TODAY()))-1,ABS(NETWORKDAYS(Proc[[#This Row],[DateOpened]],Proc[[#This Row],[DateClosed]]))-1)</f>
        <v>5</v>
      </c>
      <c r="R10950" s="140" t="s">
        <v>476</v>
      </c>
      <c r="S10950" s="155"/>
      <c r="T10950" s="155"/>
    </row>
    <row r="10951" spans="1:20" hidden="1">
      <c r="A10951" s="161" t="s">
        <v>13270</v>
      </c>
      <c r="B10951" s="155" t="str">
        <f>IFERROR(VLOOKUP(Proc[[#This Row],[App]],Table2[],3,0),"open")</f>
        <v>ok</v>
      </c>
      <c r="C10951" s="162" t="s">
        <v>369</v>
      </c>
      <c r="D10951" t="s">
        <v>13269</v>
      </c>
      <c r="E10951" t="s">
        <v>11699</v>
      </c>
      <c r="F10951" s="155" t="s">
        <v>11699</v>
      </c>
      <c r="G10951" s="161" t="s">
        <v>400</v>
      </c>
      <c r="H10951" s="155" t="str">
        <f>IF(Proc[[#This Row],[type]]="LFF (MDG-F)",MID(Proc[[#This Row],[Obj]],13,10),"")</f>
        <v/>
      </c>
      <c r="I10951" s="161"/>
      <c r="J10951" s="155" t="b">
        <f>Proc[[#This Row],[Requested]]=Proc[[#This Row],[CurrentParent]]</f>
        <v>1</v>
      </c>
      <c r="K10951" s="155" t="str">
        <f>IF(Proc[[#This Row],[Author]]="Marcela Urrego",VLOOKUP(LEFT(Proc[[#This Row],[Requested]],1),Table3[#All],2,0),VLOOKUP(Proc[[#This Row],[Author]],Table4[],2,0))</f>
        <v>HC</v>
      </c>
      <c r="L10951" s="155"/>
      <c r="M10951" s="140">
        <v>46127</v>
      </c>
      <c r="N10951" s="140"/>
      <c r="O10951" s="140"/>
      <c r="P10951" s="140" t="str">
        <f ca="1">IF(Proc[[#This Row],[DaysAgeing]]&gt;5,"yep","on track")</f>
        <v>on track</v>
      </c>
      <c r="Q10951" s="2">
        <f ca="1">IF(Proc[[#This Row],[DateClosed]]="",ABS(NETWORKDAYS(Proc[[#This Row],[DateOpened]],TODAY()))-1,ABS(NETWORKDAYS(Proc[[#This Row],[DateOpened]],Proc[[#This Row],[DateClosed]]))-1)</f>
        <v>5</v>
      </c>
      <c r="R10951" s="140" t="s">
        <v>476</v>
      </c>
      <c r="S10951" s="155"/>
      <c r="T10951" s="155"/>
    </row>
    <row r="10952" spans="1:20" hidden="1">
      <c r="A10952" t="s">
        <v>13271</v>
      </c>
      <c r="B10952" s="155" t="str">
        <f>IFERROR(VLOOKUP(Proc[[#This Row],[App]],Table2[],3,0),"open")</f>
        <v>ok</v>
      </c>
      <c r="C10952" s="162" t="s">
        <v>369</v>
      </c>
      <c r="D10952" t="s">
        <v>5594</v>
      </c>
      <c r="E10952" t="s">
        <v>5884</v>
      </c>
      <c r="F10952" s="155" t="s">
        <v>5884</v>
      </c>
      <c r="G10952" t="s">
        <v>400</v>
      </c>
      <c r="H10952" s="155" t="str">
        <f>IF(Proc[[#This Row],[type]]="LFF (MDG-F)",MID(Proc[[#This Row],[Obj]],13,10),"")</f>
        <v/>
      </c>
      <c r="J10952" s="155" t="b">
        <f>Proc[[#This Row],[Requested]]=Proc[[#This Row],[CurrentParent]]</f>
        <v>1</v>
      </c>
      <c r="K10952" s="155" t="str">
        <f>IF(Proc[[#This Row],[Author]]="Marcela Urrego",VLOOKUP(LEFT(Proc[[#This Row],[Requested]],1),Table3[#All],2,0),VLOOKUP(Proc[[#This Row],[Author]],Table4[],2,0))</f>
        <v>MGF</v>
      </c>
      <c r="L10952" s="155"/>
      <c r="M10952" s="140">
        <v>46127</v>
      </c>
      <c r="N10952" s="140"/>
      <c r="O10952" s="140"/>
      <c r="P10952" s="140" t="str">
        <f ca="1">IF(Proc[[#This Row],[DaysAgeing]]&gt;5,"yep","on track")</f>
        <v>on track</v>
      </c>
      <c r="Q10952" s="2">
        <f ca="1">IF(Proc[[#This Row],[DateClosed]]="",ABS(NETWORKDAYS(Proc[[#This Row],[DateOpened]],TODAY()))-1,ABS(NETWORKDAYS(Proc[[#This Row],[DateOpened]],Proc[[#This Row],[DateClosed]]))-1)</f>
        <v>5</v>
      </c>
      <c r="R10952" s="140" t="s">
        <v>422</v>
      </c>
      <c r="S10952" s="155"/>
      <c r="T10952" s="155"/>
    </row>
    <row r="10953" spans="1:20" hidden="1">
      <c r="A10953" s="161" t="s">
        <v>13271</v>
      </c>
      <c r="B10953" s="155" t="str">
        <f>IFERROR(VLOOKUP(Proc[[#This Row],[App]],Table2[],3,0),"open")</f>
        <v>ok</v>
      </c>
      <c r="C10953" s="162" t="s">
        <v>369</v>
      </c>
      <c r="D10953" t="s">
        <v>5606</v>
      </c>
      <c r="E10953" t="s">
        <v>5884</v>
      </c>
      <c r="F10953" s="155" t="s">
        <v>5884</v>
      </c>
      <c r="G10953" s="161" t="s">
        <v>400</v>
      </c>
      <c r="H10953" s="155" t="str">
        <f>IF(Proc[[#This Row],[type]]="LFF (MDG-F)",MID(Proc[[#This Row],[Obj]],13,10),"")</f>
        <v/>
      </c>
      <c r="J10953" s="155" t="b">
        <f>Proc[[#This Row],[Requested]]=Proc[[#This Row],[CurrentParent]]</f>
        <v>1</v>
      </c>
      <c r="K10953" s="155" t="str">
        <f>IF(Proc[[#This Row],[Author]]="Marcela Urrego",VLOOKUP(LEFT(Proc[[#This Row],[Requested]],1),Table3[#All],2,0),VLOOKUP(Proc[[#This Row],[Author]],Table4[],2,0))</f>
        <v>MGF</v>
      </c>
      <c r="L10953" s="155"/>
      <c r="M10953" s="140">
        <v>46127</v>
      </c>
      <c r="N10953" s="140"/>
      <c r="O10953" s="140"/>
      <c r="P10953" s="140" t="str">
        <f ca="1">IF(Proc[[#This Row],[DaysAgeing]]&gt;5,"yep","on track")</f>
        <v>on track</v>
      </c>
      <c r="Q10953" s="2">
        <f ca="1">IF(Proc[[#This Row],[DateClosed]]="",ABS(NETWORKDAYS(Proc[[#This Row],[DateOpened]],TODAY()))-1,ABS(NETWORKDAYS(Proc[[#This Row],[DateOpened]],Proc[[#This Row],[DateClosed]]))-1)</f>
        <v>5</v>
      </c>
      <c r="R10953" s="140" t="s">
        <v>422</v>
      </c>
      <c r="S10953" s="155"/>
      <c r="T10953" s="155"/>
    </row>
    <row r="10954" spans="1:20" hidden="1">
      <c r="A10954" s="161" t="s">
        <v>13271</v>
      </c>
      <c r="B10954" s="155" t="str">
        <f>IFERROR(VLOOKUP(Proc[[#This Row],[App]],Table2[],3,0),"open")</f>
        <v>ok</v>
      </c>
      <c r="C10954" s="162" t="s">
        <v>369</v>
      </c>
      <c r="D10954" t="s">
        <v>5607</v>
      </c>
      <c r="E10954" t="s">
        <v>5884</v>
      </c>
      <c r="F10954" s="155" t="s">
        <v>5884</v>
      </c>
      <c r="G10954" s="161" t="s">
        <v>400</v>
      </c>
      <c r="H10954" s="155" t="str">
        <f>IF(Proc[[#This Row],[type]]="LFF (MDG-F)",MID(Proc[[#This Row],[Obj]],13,10),"")</f>
        <v/>
      </c>
      <c r="J10954" s="155" t="b">
        <f>Proc[[#This Row],[Requested]]=Proc[[#This Row],[CurrentParent]]</f>
        <v>1</v>
      </c>
      <c r="K10954" s="155" t="str">
        <f>IF(Proc[[#This Row],[Author]]="Marcela Urrego",VLOOKUP(LEFT(Proc[[#This Row],[Requested]],1),Table3[#All],2,0),VLOOKUP(Proc[[#This Row],[Author]],Table4[],2,0))</f>
        <v>MGF</v>
      </c>
      <c r="L10954" s="155"/>
      <c r="M10954" s="140">
        <v>46127</v>
      </c>
      <c r="N10954" s="140"/>
      <c r="O10954" s="140"/>
      <c r="P10954" s="140" t="str">
        <f ca="1">IF(Proc[[#This Row],[DaysAgeing]]&gt;5,"yep","on track")</f>
        <v>on track</v>
      </c>
      <c r="Q10954" s="2">
        <f ca="1">IF(Proc[[#This Row],[DateClosed]]="",ABS(NETWORKDAYS(Proc[[#This Row],[DateOpened]],TODAY()))-1,ABS(NETWORKDAYS(Proc[[#This Row],[DateOpened]],Proc[[#This Row],[DateClosed]]))-1)</f>
        <v>5</v>
      </c>
      <c r="R10954" s="140" t="s">
        <v>422</v>
      </c>
      <c r="S10954" s="155"/>
      <c r="T10954" s="155"/>
    </row>
    <row r="10955" spans="1:20" hidden="1">
      <c r="A10955" s="161" t="s">
        <v>13271</v>
      </c>
      <c r="B10955" s="155" t="str">
        <f>IFERROR(VLOOKUP(Proc[[#This Row],[App]],Table2[],3,0),"open")</f>
        <v>ok</v>
      </c>
      <c r="C10955" s="162" t="s">
        <v>369</v>
      </c>
      <c r="D10955" t="s">
        <v>13272</v>
      </c>
      <c r="E10955" t="s">
        <v>5884</v>
      </c>
      <c r="F10955" s="155" t="s">
        <v>5884</v>
      </c>
      <c r="G10955" s="161" t="s">
        <v>400</v>
      </c>
      <c r="H10955" s="155" t="str">
        <f>IF(Proc[[#This Row],[type]]="LFF (MDG-F)",MID(Proc[[#This Row],[Obj]],13,10),"")</f>
        <v/>
      </c>
      <c r="J10955" s="155" t="b">
        <f>Proc[[#This Row],[Requested]]=Proc[[#This Row],[CurrentParent]]</f>
        <v>1</v>
      </c>
      <c r="K10955" s="155" t="str">
        <f>IF(Proc[[#This Row],[Author]]="Marcela Urrego",VLOOKUP(LEFT(Proc[[#This Row],[Requested]],1),Table3[#All],2,0),VLOOKUP(Proc[[#This Row],[Author]],Table4[],2,0))</f>
        <v>MGF</v>
      </c>
      <c r="L10955" s="155"/>
      <c r="M10955" s="140">
        <v>46127</v>
      </c>
      <c r="N10955" s="140"/>
      <c r="O10955" s="140"/>
      <c r="P10955" s="140" t="str">
        <f ca="1">IF(Proc[[#This Row],[DaysAgeing]]&gt;5,"yep","on track")</f>
        <v>on track</v>
      </c>
      <c r="Q10955" s="2">
        <f ca="1">IF(Proc[[#This Row],[DateClosed]]="",ABS(NETWORKDAYS(Proc[[#This Row],[DateOpened]],TODAY()))-1,ABS(NETWORKDAYS(Proc[[#This Row],[DateOpened]],Proc[[#This Row],[DateClosed]]))-1)</f>
        <v>5</v>
      </c>
      <c r="R10955" s="140" t="s">
        <v>422</v>
      </c>
      <c r="S10955" s="155"/>
      <c r="T10955" s="155"/>
    </row>
    <row r="10956" spans="1:20" hidden="1">
      <c r="A10956" s="161" t="s">
        <v>13271</v>
      </c>
      <c r="B10956" s="155" t="str">
        <f>IFERROR(VLOOKUP(Proc[[#This Row],[App]],Table2[],3,0),"open")</f>
        <v>ok</v>
      </c>
      <c r="C10956" s="162" t="s">
        <v>369</v>
      </c>
      <c r="D10956" t="s">
        <v>13273</v>
      </c>
      <c r="E10956" t="s">
        <v>5884</v>
      </c>
      <c r="F10956" s="155" t="s">
        <v>5884</v>
      </c>
      <c r="G10956" s="161" t="s">
        <v>400</v>
      </c>
      <c r="H10956" s="155" t="str">
        <f>IF(Proc[[#This Row],[type]]="LFF (MDG-F)",MID(Proc[[#This Row],[Obj]],13,10),"")</f>
        <v/>
      </c>
      <c r="J10956" s="155" t="b">
        <f>Proc[[#This Row],[Requested]]=Proc[[#This Row],[CurrentParent]]</f>
        <v>1</v>
      </c>
      <c r="K10956" s="155" t="str">
        <f>IF(Proc[[#This Row],[Author]]="Marcela Urrego",VLOOKUP(LEFT(Proc[[#This Row],[Requested]],1),Table3[#All],2,0),VLOOKUP(Proc[[#This Row],[Author]],Table4[],2,0))</f>
        <v>MGF</v>
      </c>
      <c r="L10956" s="155"/>
      <c r="M10956" s="140">
        <v>46127</v>
      </c>
      <c r="N10956" s="140"/>
      <c r="O10956" s="140"/>
      <c r="P10956" s="140" t="str">
        <f ca="1">IF(Proc[[#This Row],[DaysAgeing]]&gt;5,"yep","on track")</f>
        <v>on track</v>
      </c>
      <c r="Q10956" s="2">
        <f ca="1">IF(Proc[[#This Row],[DateClosed]]="",ABS(NETWORKDAYS(Proc[[#This Row],[DateOpened]],TODAY()))-1,ABS(NETWORKDAYS(Proc[[#This Row],[DateOpened]],Proc[[#This Row],[DateClosed]]))-1)</f>
        <v>5</v>
      </c>
      <c r="R10956" s="140" t="s">
        <v>422</v>
      </c>
      <c r="S10956" s="155"/>
      <c r="T10956" s="155"/>
    </row>
    <row r="10957" spans="1:20" hidden="1">
      <c r="A10957" s="161" t="s">
        <v>13271</v>
      </c>
      <c r="B10957" s="155" t="str">
        <f>IFERROR(VLOOKUP(Proc[[#This Row],[App]],Table2[],3,0),"open")</f>
        <v>ok</v>
      </c>
      <c r="C10957" s="162" t="s">
        <v>369</v>
      </c>
      <c r="D10957" t="s">
        <v>13274</v>
      </c>
      <c r="E10957" t="s">
        <v>5884</v>
      </c>
      <c r="F10957" s="155" t="s">
        <v>5884</v>
      </c>
      <c r="G10957" s="161" t="s">
        <v>406</v>
      </c>
      <c r="H10957" s="155" t="str">
        <f>IF(Proc[[#This Row],[type]]="LFF (MDG-F)",MID(Proc[[#This Row],[Obj]],13,10),"")</f>
        <v>SG09Z03500</v>
      </c>
      <c r="J10957" s="155" t="b">
        <f>Proc[[#This Row],[Requested]]=Proc[[#This Row],[CurrentParent]]</f>
        <v>1</v>
      </c>
      <c r="K10957" s="155" t="str">
        <f>IF(Proc[[#This Row],[Author]]="Marcela Urrego",VLOOKUP(LEFT(Proc[[#This Row],[Requested]],1),Table3[#All],2,0),VLOOKUP(Proc[[#This Row],[Author]],Table4[],2,0))</f>
        <v>MGF</v>
      </c>
      <c r="L10957" s="155"/>
      <c r="M10957" s="140">
        <v>46127</v>
      </c>
      <c r="N10957" s="140"/>
      <c r="O10957" s="140"/>
      <c r="P10957" s="140" t="str">
        <f ca="1">IF(Proc[[#This Row],[DaysAgeing]]&gt;5,"yep","on track")</f>
        <v>on track</v>
      </c>
      <c r="Q10957" s="2">
        <f ca="1">IF(Proc[[#This Row],[DateClosed]]="",ABS(NETWORKDAYS(Proc[[#This Row],[DateOpened]],TODAY()))-1,ABS(NETWORKDAYS(Proc[[#This Row],[DateOpened]],Proc[[#This Row],[DateClosed]]))-1)</f>
        <v>5</v>
      </c>
      <c r="R10957" s="140" t="s">
        <v>422</v>
      </c>
      <c r="S10957" s="155"/>
      <c r="T10957" s="155"/>
    </row>
    <row r="10958" spans="1:20" hidden="1">
      <c r="A10958" s="161" t="s">
        <v>13271</v>
      </c>
      <c r="B10958" s="155" t="str">
        <f>IFERROR(VLOOKUP(Proc[[#This Row],[App]],Table2[],3,0),"open")</f>
        <v>ok</v>
      </c>
      <c r="C10958" s="162" t="s">
        <v>369</v>
      </c>
      <c r="D10958" t="s">
        <v>13275</v>
      </c>
      <c r="E10958" t="s">
        <v>5884</v>
      </c>
      <c r="F10958" s="155" t="s">
        <v>5884</v>
      </c>
      <c r="G10958" s="161" t="s">
        <v>406</v>
      </c>
      <c r="H10958" s="155" t="str">
        <f>IF(Proc[[#This Row],[type]]="LFF (MDG-F)",MID(Proc[[#This Row],[Obj]],13,10),"")</f>
        <v>AT50O05002</v>
      </c>
      <c r="J10958" s="155" t="b">
        <f>Proc[[#This Row],[Requested]]=Proc[[#This Row],[CurrentParent]]</f>
        <v>1</v>
      </c>
      <c r="K10958" s="155" t="str">
        <f>IF(Proc[[#This Row],[Author]]="Marcela Urrego",VLOOKUP(LEFT(Proc[[#This Row],[Requested]],1),Table3[#All],2,0),VLOOKUP(Proc[[#This Row],[Author]],Table4[],2,0))</f>
        <v>MGF</v>
      </c>
      <c r="L10958" s="155"/>
      <c r="M10958" s="140">
        <v>46127</v>
      </c>
      <c r="N10958" s="140"/>
      <c r="O10958" s="140"/>
      <c r="P10958" s="140" t="str">
        <f ca="1">IF(Proc[[#This Row],[DaysAgeing]]&gt;5,"yep","on track")</f>
        <v>on track</v>
      </c>
      <c r="Q10958" s="2">
        <f ca="1">IF(Proc[[#This Row],[DateClosed]]="",ABS(NETWORKDAYS(Proc[[#This Row],[DateOpened]],TODAY()))-1,ABS(NETWORKDAYS(Proc[[#This Row],[DateOpened]],Proc[[#This Row],[DateClosed]]))-1)</f>
        <v>5</v>
      </c>
      <c r="R10958" s="140" t="s">
        <v>422</v>
      </c>
      <c r="S10958" s="155"/>
      <c r="T10958" s="155"/>
    </row>
    <row r="10959" spans="1:20" hidden="1">
      <c r="A10959" s="161" t="s">
        <v>13271</v>
      </c>
      <c r="B10959" s="155" t="str">
        <f>IFERROR(VLOOKUP(Proc[[#This Row],[App]],Table2[],3,0),"open")</f>
        <v>ok</v>
      </c>
      <c r="C10959" s="162" t="s">
        <v>369</v>
      </c>
      <c r="D10959" t="s">
        <v>13276</v>
      </c>
      <c r="E10959" t="s">
        <v>5884</v>
      </c>
      <c r="F10959" s="155" t="s">
        <v>5884</v>
      </c>
      <c r="G10959" s="161" t="s">
        <v>406</v>
      </c>
      <c r="H10959" s="155" t="str">
        <f>IF(Proc[[#This Row],[type]]="LFF (MDG-F)",MID(Proc[[#This Row],[Obj]],13,10),"")</f>
        <v>2125GIT640</v>
      </c>
      <c r="J10959" s="155" t="b">
        <f>Proc[[#This Row],[Requested]]=Proc[[#This Row],[CurrentParent]]</f>
        <v>1</v>
      </c>
      <c r="K10959" s="155" t="str">
        <f>IF(Proc[[#This Row],[Author]]="Marcela Urrego",VLOOKUP(LEFT(Proc[[#This Row],[Requested]],1),Table3[#All],2,0),VLOOKUP(Proc[[#This Row],[Author]],Table4[],2,0))</f>
        <v>MGF</v>
      </c>
      <c r="L10959" s="155"/>
      <c r="M10959" s="140">
        <v>46127</v>
      </c>
      <c r="N10959" s="140"/>
      <c r="O10959" s="140"/>
      <c r="P10959" s="140" t="str">
        <f ca="1">IF(Proc[[#This Row],[DaysAgeing]]&gt;5,"yep","on track")</f>
        <v>on track</v>
      </c>
      <c r="Q10959" s="2">
        <f ca="1">IF(Proc[[#This Row],[DateClosed]]="",ABS(NETWORKDAYS(Proc[[#This Row],[DateOpened]],TODAY()))-1,ABS(NETWORKDAYS(Proc[[#This Row],[DateOpened]],Proc[[#This Row],[DateClosed]]))-1)</f>
        <v>5</v>
      </c>
      <c r="R10959" s="140" t="s">
        <v>422</v>
      </c>
      <c r="S10959" s="155"/>
      <c r="T10959" s="155"/>
    </row>
    <row r="10960" spans="1:20" hidden="1">
      <c r="A10960" s="161" t="s">
        <v>13271</v>
      </c>
      <c r="B10960" s="155" t="str">
        <f>IFERROR(VLOOKUP(Proc[[#This Row],[App]],Table2[],3,0),"open")</f>
        <v>ok</v>
      </c>
      <c r="C10960" s="162" t="s">
        <v>369</v>
      </c>
      <c r="D10960" t="s">
        <v>13277</v>
      </c>
      <c r="E10960" t="s">
        <v>5884</v>
      </c>
      <c r="F10960" s="155" t="s">
        <v>5884</v>
      </c>
      <c r="G10960" s="161" t="s">
        <v>400</v>
      </c>
      <c r="H10960" s="155" t="str">
        <f>IF(Proc[[#This Row],[type]]="LFF (MDG-F)",MID(Proc[[#This Row],[Obj]],13,10),"")</f>
        <v/>
      </c>
      <c r="J10960" s="155" t="b">
        <f>Proc[[#This Row],[Requested]]=Proc[[#This Row],[CurrentParent]]</f>
        <v>1</v>
      </c>
      <c r="K10960" s="155" t="str">
        <f>IF(Proc[[#This Row],[Author]]="Marcela Urrego",VLOOKUP(LEFT(Proc[[#This Row],[Requested]],1),Table3[#All],2,0),VLOOKUP(Proc[[#This Row],[Author]],Table4[],2,0))</f>
        <v>MGF</v>
      </c>
      <c r="L10960" s="155"/>
      <c r="M10960" s="140">
        <v>46127</v>
      </c>
      <c r="N10960" s="140"/>
      <c r="O10960" s="140"/>
      <c r="P10960" s="140" t="str">
        <f ca="1">IF(Proc[[#This Row],[DaysAgeing]]&gt;5,"yep","on track")</f>
        <v>on track</v>
      </c>
      <c r="Q10960" s="2">
        <f ca="1">IF(Proc[[#This Row],[DateClosed]]="",ABS(NETWORKDAYS(Proc[[#This Row],[DateOpened]],TODAY()))-1,ABS(NETWORKDAYS(Proc[[#This Row],[DateOpened]],Proc[[#This Row],[DateClosed]]))-1)</f>
        <v>5</v>
      </c>
      <c r="R10960" s="140" t="s">
        <v>422</v>
      </c>
      <c r="S10960" s="155"/>
      <c r="T10960" s="155"/>
    </row>
    <row r="10961" spans="1:20" hidden="1">
      <c r="A10961" s="161" t="s">
        <v>13271</v>
      </c>
      <c r="B10961" s="155" t="str">
        <f>IFERROR(VLOOKUP(Proc[[#This Row],[App]],Table2[],3,0),"open")</f>
        <v>ok</v>
      </c>
      <c r="C10961" s="162" t="s">
        <v>369</v>
      </c>
      <c r="D10961" t="s">
        <v>13278</v>
      </c>
      <c r="E10961" t="s">
        <v>5884</v>
      </c>
      <c r="F10961" s="155" t="s">
        <v>5884</v>
      </c>
      <c r="G10961" s="161" t="s">
        <v>400</v>
      </c>
      <c r="H10961" s="155" t="str">
        <f>IF(Proc[[#This Row],[type]]="LFF (MDG-F)",MID(Proc[[#This Row],[Obj]],13,10),"")</f>
        <v/>
      </c>
      <c r="J10961" s="155" t="b">
        <f>Proc[[#This Row],[Requested]]=Proc[[#This Row],[CurrentParent]]</f>
        <v>1</v>
      </c>
      <c r="K10961" s="155" t="str">
        <f>IF(Proc[[#This Row],[Author]]="Marcela Urrego",VLOOKUP(LEFT(Proc[[#This Row],[Requested]],1),Table3[#All],2,0),VLOOKUP(Proc[[#This Row],[Author]],Table4[],2,0))</f>
        <v>MGF</v>
      </c>
      <c r="L10961" s="155"/>
      <c r="M10961" s="140">
        <v>46127</v>
      </c>
      <c r="N10961" s="140"/>
      <c r="O10961" s="140"/>
      <c r="P10961" s="140" t="str">
        <f ca="1">IF(Proc[[#This Row],[DaysAgeing]]&gt;5,"yep","on track")</f>
        <v>on track</v>
      </c>
      <c r="Q10961" s="2">
        <f ca="1">IF(Proc[[#This Row],[DateClosed]]="",ABS(NETWORKDAYS(Proc[[#This Row],[DateOpened]],TODAY()))-1,ABS(NETWORKDAYS(Proc[[#This Row],[DateOpened]],Proc[[#This Row],[DateClosed]]))-1)</f>
        <v>5</v>
      </c>
      <c r="R10961" s="140" t="s">
        <v>422</v>
      </c>
      <c r="S10961" s="155"/>
      <c r="T10961" s="155"/>
    </row>
    <row r="10962" spans="1:20" hidden="1">
      <c r="A10962" s="161" t="s">
        <v>13271</v>
      </c>
      <c r="B10962" s="155" t="str">
        <f>IFERROR(VLOOKUP(Proc[[#This Row],[App]],Table2[],3,0),"open")</f>
        <v>ok</v>
      </c>
      <c r="C10962" s="162" t="s">
        <v>369</v>
      </c>
      <c r="D10962" t="s">
        <v>13279</v>
      </c>
      <c r="E10962" t="s">
        <v>5884</v>
      </c>
      <c r="F10962" s="155" t="s">
        <v>5884</v>
      </c>
      <c r="G10962" s="161" t="s">
        <v>400</v>
      </c>
      <c r="H10962" s="155" t="str">
        <f>IF(Proc[[#This Row],[type]]="LFF (MDG-F)",MID(Proc[[#This Row],[Obj]],13,10),"")</f>
        <v/>
      </c>
      <c r="J10962" s="155" t="b">
        <f>Proc[[#This Row],[Requested]]=Proc[[#This Row],[CurrentParent]]</f>
        <v>1</v>
      </c>
      <c r="K10962" s="155" t="str">
        <f>IF(Proc[[#This Row],[Author]]="Marcela Urrego",VLOOKUP(LEFT(Proc[[#This Row],[Requested]],1),Table3[#All],2,0),VLOOKUP(Proc[[#This Row],[Author]],Table4[],2,0))</f>
        <v>MGF</v>
      </c>
      <c r="L10962" s="155"/>
      <c r="M10962" s="140">
        <v>46127</v>
      </c>
      <c r="N10962" s="140"/>
      <c r="O10962" s="140"/>
      <c r="P10962" s="140" t="str">
        <f ca="1">IF(Proc[[#This Row],[DaysAgeing]]&gt;5,"yep","on track")</f>
        <v>on track</v>
      </c>
      <c r="Q10962" s="2">
        <f ca="1">IF(Proc[[#This Row],[DateClosed]]="",ABS(NETWORKDAYS(Proc[[#This Row],[DateOpened]],TODAY()))-1,ABS(NETWORKDAYS(Proc[[#This Row],[DateOpened]],Proc[[#This Row],[DateClosed]]))-1)</f>
        <v>5</v>
      </c>
      <c r="R10962" s="140" t="s">
        <v>422</v>
      </c>
      <c r="S10962" s="155"/>
      <c r="T10962" s="155"/>
    </row>
    <row r="10963" spans="1:20" hidden="1">
      <c r="A10963" s="161" t="s">
        <v>13271</v>
      </c>
      <c r="B10963" s="155" t="str">
        <f>IFERROR(VLOOKUP(Proc[[#This Row],[App]],Table2[],3,0),"open")</f>
        <v>ok</v>
      </c>
      <c r="C10963" s="162" t="s">
        <v>369</v>
      </c>
      <c r="D10963" t="s">
        <v>13280</v>
      </c>
      <c r="E10963" t="s">
        <v>5884</v>
      </c>
      <c r="F10963" s="155" t="s">
        <v>5884</v>
      </c>
      <c r="G10963" s="161" t="s">
        <v>400</v>
      </c>
      <c r="H10963" s="155" t="str">
        <f>IF(Proc[[#This Row],[type]]="LFF (MDG-F)",MID(Proc[[#This Row],[Obj]],13,10),"")</f>
        <v/>
      </c>
      <c r="J10963" s="155" t="b">
        <f>Proc[[#This Row],[Requested]]=Proc[[#This Row],[CurrentParent]]</f>
        <v>1</v>
      </c>
      <c r="K10963" s="155" t="str">
        <f>IF(Proc[[#This Row],[Author]]="Marcela Urrego",VLOOKUP(LEFT(Proc[[#This Row],[Requested]],1),Table3[#All],2,0),VLOOKUP(Proc[[#This Row],[Author]],Table4[],2,0))</f>
        <v>MGF</v>
      </c>
      <c r="L10963" s="155"/>
      <c r="M10963" s="140">
        <v>46127</v>
      </c>
      <c r="N10963" s="140"/>
      <c r="O10963" s="140"/>
      <c r="P10963" s="140" t="str">
        <f ca="1">IF(Proc[[#This Row],[DaysAgeing]]&gt;5,"yep","on track")</f>
        <v>on track</v>
      </c>
      <c r="Q10963" s="2">
        <f ca="1">IF(Proc[[#This Row],[DateClosed]]="",ABS(NETWORKDAYS(Proc[[#This Row],[DateOpened]],TODAY()))-1,ABS(NETWORKDAYS(Proc[[#This Row],[DateOpened]],Proc[[#This Row],[DateClosed]]))-1)</f>
        <v>5</v>
      </c>
      <c r="R10963" s="140" t="s">
        <v>422</v>
      </c>
      <c r="S10963" s="155"/>
      <c r="T10963" s="155"/>
    </row>
    <row r="10964" spans="1:20" hidden="1">
      <c r="A10964" s="161" t="s">
        <v>13271</v>
      </c>
      <c r="B10964" s="155" t="str">
        <f>IFERROR(VLOOKUP(Proc[[#This Row],[App]],Table2[],3,0),"open")</f>
        <v>ok</v>
      </c>
      <c r="C10964" s="162" t="s">
        <v>369</v>
      </c>
      <c r="D10964" t="s">
        <v>13281</v>
      </c>
      <c r="E10964" t="s">
        <v>5884</v>
      </c>
      <c r="F10964" s="155" t="s">
        <v>5884</v>
      </c>
      <c r="G10964" s="161" t="s">
        <v>400</v>
      </c>
      <c r="H10964" s="155" t="str">
        <f>IF(Proc[[#This Row],[type]]="LFF (MDG-F)",MID(Proc[[#This Row],[Obj]],13,10),"")</f>
        <v/>
      </c>
      <c r="J10964" s="155" t="b">
        <f>Proc[[#This Row],[Requested]]=Proc[[#This Row],[CurrentParent]]</f>
        <v>1</v>
      </c>
      <c r="K10964" s="155" t="str">
        <f>IF(Proc[[#This Row],[Author]]="Marcela Urrego",VLOOKUP(LEFT(Proc[[#This Row],[Requested]],1),Table3[#All],2,0),VLOOKUP(Proc[[#This Row],[Author]],Table4[],2,0))</f>
        <v>MGF</v>
      </c>
      <c r="L10964" s="155"/>
      <c r="M10964" s="140">
        <v>46127</v>
      </c>
      <c r="N10964" s="140"/>
      <c r="O10964" s="140"/>
      <c r="P10964" s="140" t="str">
        <f ca="1">IF(Proc[[#This Row],[DaysAgeing]]&gt;5,"yep","on track")</f>
        <v>on track</v>
      </c>
      <c r="Q10964" s="2">
        <f ca="1">IF(Proc[[#This Row],[DateClosed]]="",ABS(NETWORKDAYS(Proc[[#This Row],[DateOpened]],TODAY()))-1,ABS(NETWORKDAYS(Proc[[#This Row],[DateOpened]],Proc[[#This Row],[DateClosed]]))-1)</f>
        <v>5</v>
      </c>
      <c r="R10964" s="140" t="s">
        <v>422</v>
      </c>
      <c r="S10964" s="155"/>
      <c r="T10964" s="155"/>
    </row>
    <row r="10965" spans="1:20" hidden="1">
      <c r="A10965" s="161" t="s">
        <v>13271</v>
      </c>
      <c r="B10965" s="155" t="str">
        <f>IFERROR(VLOOKUP(Proc[[#This Row],[App]],Table2[],3,0),"open")</f>
        <v>ok</v>
      </c>
      <c r="C10965" s="162" t="s">
        <v>369</v>
      </c>
      <c r="D10965" t="s">
        <v>13282</v>
      </c>
      <c r="E10965" t="s">
        <v>5884</v>
      </c>
      <c r="F10965" s="155" t="s">
        <v>5884</v>
      </c>
      <c r="G10965" s="161" t="s">
        <v>400</v>
      </c>
      <c r="H10965" s="155" t="str">
        <f>IF(Proc[[#This Row],[type]]="LFF (MDG-F)",MID(Proc[[#This Row],[Obj]],13,10),"")</f>
        <v/>
      </c>
      <c r="J10965" s="155" t="b">
        <f>Proc[[#This Row],[Requested]]=Proc[[#This Row],[CurrentParent]]</f>
        <v>1</v>
      </c>
      <c r="K10965" s="155" t="str">
        <f>IF(Proc[[#This Row],[Author]]="Marcela Urrego",VLOOKUP(LEFT(Proc[[#This Row],[Requested]],1),Table3[#All],2,0),VLOOKUP(Proc[[#This Row],[Author]],Table4[],2,0))</f>
        <v>MGF</v>
      </c>
      <c r="L10965" s="155"/>
      <c r="M10965" s="140">
        <v>46127</v>
      </c>
      <c r="N10965" s="140"/>
      <c r="O10965" s="140"/>
      <c r="P10965" s="140" t="str">
        <f ca="1">IF(Proc[[#This Row],[DaysAgeing]]&gt;5,"yep","on track")</f>
        <v>on track</v>
      </c>
      <c r="Q10965" s="2">
        <f ca="1">IF(Proc[[#This Row],[DateClosed]]="",ABS(NETWORKDAYS(Proc[[#This Row],[DateOpened]],TODAY()))-1,ABS(NETWORKDAYS(Proc[[#This Row],[DateOpened]],Proc[[#This Row],[DateClosed]]))-1)</f>
        <v>5</v>
      </c>
      <c r="R10965" s="140" t="s">
        <v>422</v>
      </c>
      <c r="S10965" s="155"/>
      <c r="T10965" s="155"/>
    </row>
    <row r="10966" spans="1:20" hidden="1">
      <c r="A10966" s="161" t="s">
        <v>13271</v>
      </c>
      <c r="B10966" s="155" t="str">
        <f>IFERROR(VLOOKUP(Proc[[#This Row],[App]],Table2[],3,0),"open")</f>
        <v>ok</v>
      </c>
      <c r="C10966" s="162" t="s">
        <v>369</v>
      </c>
      <c r="D10966" t="s">
        <v>13283</v>
      </c>
      <c r="E10966" t="s">
        <v>5884</v>
      </c>
      <c r="F10966" s="155" t="s">
        <v>5884</v>
      </c>
      <c r="G10966" s="161" t="s">
        <v>400</v>
      </c>
      <c r="H10966" s="155" t="str">
        <f>IF(Proc[[#This Row],[type]]="LFF (MDG-F)",MID(Proc[[#This Row],[Obj]],13,10),"")</f>
        <v/>
      </c>
      <c r="J10966" s="155" t="b">
        <f>Proc[[#This Row],[Requested]]=Proc[[#This Row],[CurrentParent]]</f>
        <v>1</v>
      </c>
      <c r="K10966" s="155" t="str">
        <f>IF(Proc[[#This Row],[Author]]="Marcela Urrego",VLOOKUP(LEFT(Proc[[#This Row],[Requested]],1),Table3[#All],2,0),VLOOKUP(Proc[[#This Row],[Author]],Table4[],2,0))</f>
        <v>MGF</v>
      </c>
      <c r="L10966" s="155"/>
      <c r="M10966" s="140">
        <v>46127</v>
      </c>
      <c r="N10966" s="140"/>
      <c r="O10966" s="140"/>
      <c r="P10966" s="140" t="str">
        <f ca="1">IF(Proc[[#This Row],[DaysAgeing]]&gt;5,"yep","on track")</f>
        <v>on track</v>
      </c>
      <c r="Q10966" s="2">
        <f ca="1">IF(Proc[[#This Row],[DateClosed]]="",ABS(NETWORKDAYS(Proc[[#This Row],[DateOpened]],TODAY()))-1,ABS(NETWORKDAYS(Proc[[#This Row],[DateOpened]],Proc[[#This Row],[DateClosed]]))-1)</f>
        <v>5</v>
      </c>
      <c r="R10966" s="140" t="s">
        <v>422</v>
      </c>
      <c r="S10966" s="155"/>
      <c r="T10966" s="155"/>
    </row>
    <row r="10967" spans="1:20" hidden="1">
      <c r="A10967" s="161" t="s">
        <v>13271</v>
      </c>
      <c r="B10967" s="155" t="str">
        <f>IFERROR(VLOOKUP(Proc[[#This Row],[App]],Table2[],3,0),"open")</f>
        <v>ok</v>
      </c>
      <c r="C10967" s="162" t="s">
        <v>369</v>
      </c>
      <c r="D10967" t="s">
        <v>13284</v>
      </c>
      <c r="E10967" t="s">
        <v>5884</v>
      </c>
      <c r="F10967" s="155" t="s">
        <v>5884</v>
      </c>
      <c r="G10967" s="161" t="s">
        <v>400</v>
      </c>
      <c r="H10967" s="155" t="str">
        <f>IF(Proc[[#This Row],[type]]="LFF (MDG-F)",MID(Proc[[#This Row],[Obj]],13,10),"")</f>
        <v/>
      </c>
      <c r="J10967" s="155" t="b">
        <f>Proc[[#This Row],[Requested]]=Proc[[#This Row],[CurrentParent]]</f>
        <v>1</v>
      </c>
      <c r="K10967" s="155" t="str">
        <f>IF(Proc[[#This Row],[Author]]="Marcela Urrego",VLOOKUP(LEFT(Proc[[#This Row],[Requested]],1),Table3[#All],2,0),VLOOKUP(Proc[[#This Row],[Author]],Table4[],2,0))</f>
        <v>MGF</v>
      </c>
      <c r="L10967" s="155"/>
      <c r="M10967" s="140">
        <v>46127</v>
      </c>
      <c r="N10967" s="140"/>
      <c r="O10967" s="140"/>
      <c r="P10967" s="140" t="str">
        <f ca="1">IF(Proc[[#This Row],[DaysAgeing]]&gt;5,"yep","on track")</f>
        <v>on track</v>
      </c>
      <c r="Q10967" s="2">
        <f ca="1">IF(Proc[[#This Row],[DateClosed]]="",ABS(NETWORKDAYS(Proc[[#This Row],[DateOpened]],TODAY()))-1,ABS(NETWORKDAYS(Proc[[#This Row],[DateOpened]],Proc[[#This Row],[DateClosed]]))-1)</f>
        <v>5</v>
      </c>
      <c r="R10967" s="140" t="s">
        <v>422</v>
      </c>
      <c r="S10967" s="155"/>
      <c r="T10967" s="155"/>
    </row>
    <row r="10968" spans="1:20" hidden="1">
      <c r="A10968" s="161" t="s">
        <v>13271</v>
      </c>
      <c r="B10968" s="155" t="str">
        <f>IFERROR(VLOOKUP(Proc[[#This Row],[App]],Table2[],3,0),"open")</f>
        <v>ok</v>
      </c>
      <c r="C10968" s="162" t="s">
        <v>369</v>
      </c>
      <c r="D10968" t="s">
        <v>13285</v>
      </c>
      <c r="E10968" t="s">
        <v>5884</v>
      </c>
      <c r="F10968" s="155" t="s">
        <v>5884</v>
      </c>
      <c r="G10968" s="161" t="s">
        <v>400</v>
      </c>
      <c r="H10968" s="155" t="str">
        <f>IF(Proc[[#This Row],[type]]="LFF (MDG-F)",MID(Proc[[#This Row],[Obj]],13,10),"")</f>
        <v/>
      </c>
      <c r="J10968" s="155" t="b">
        <f>Proc[[#This Row],[Requested]]=Proc[[#This Row],[CurrentParent]]</f>
        <v>1</v>
      </c>
      <c r="K10968" s="155" t="str">
        <f>IF(Proc[[#This Row],[Author]]="Marcela Urrego",VLOOKUP(LEFT(Proc[[#This Row],[Requested]],1),Table3[#All],2,0),VLOOKUP(Proc[[#This Row],[Author]],Table4[],2,0))</f>
        <v>MGF</v>
      </c>
      <c r="L10968" s="155"/>
      <c r="M10968" s="140">
        <v>46127</v>
      </c>
      <c r="N10968" s="140"/>
      <c r="O10968" s="140"/>
      <c r="P10968" s="140" t="str">
        <f ca="1">IF(Proc[[#This Row],[DaysAgeing]]&gt;5,"yep","on track")</f>
        <v>on track</v>
      </c>
      <c r="Q10968" s="2">
        <f ca="1">IF(Proc[[#This Row],[DateClosed]]="",ABS(NETWORKDAYS(Proc[[#This Row],[DateOpened]],TODAY()))-1,ABS(NETWORKDAYS(Proc[[#This Row],[DateOpened]],Proc[[#This Row],[DateClosed]]))-1)</f>
        <v>5</v>
      </c>
      <c r="R10968" s="140" t="s">
        <v>422</v>
      </c>
      <c r="S10968" s="155"/>
      <c r="T10968" s="155"/>
    </row>
    <row r="10969" spans="1:20" hidden="1">
      <c r="A10969" s="161" t="s">
        <v>13271</v>
      </c>
      <c r="B10969" s="155" t="str">
        <f>IFERROR(VLOOKUP(Proc[[#This Row],[App]],Table2[],3,0),"open")</f>
        <v>ok</v>
      </c>
      <c r="C10969" s="162" t="s">
        <v>369</v>
      </c>
      <c r="D10969" t="s">
        <v>13286</v>
      </c>
      <c r="E10969" t="s">
        <v>5884</v>
      </c>
      <c r="F10969" s="155" t="s">
        <v>5884</v>
      </c>
      <c r="G10969" s="161" t="s">
        <v>400</v>
      </c>
      <c r="H10969" s="155" t="str">
        <f>IF(Proc[[#This Row],[type]]="LFF (MDG-F)",MID(Proc[[#This Row],[Obj]],13,10),"")</f>
        <v/>
      </c>
      <c r="J10969" s="155" t="b">
        <f>Proc[[#This Row],[Requested]]=Proc[[#This Row],[CurrentParent]]</f>
        <v>1</v>
      </c>
      <c r="K10969" s="155" t="str">
        <f>IF(Proc[[#This Row],[Author]]="Marcela Urrego",VLOOKUP(LEFT(Proc[[#This Row],[Requested]],1),Table3[#All],2,0),VLOOKUP(Proc[[#This Row],[Author]],Table4[],2,0))</f>
        <v>MGF</v>
      </c>
      <c r="L10969" s="155"/>
      <c r="M10969" s="140">
        <v>46127</v>
      </c>
      <c r="N10969" s="140"/>
      <c r="O10969" s="140"/>
      <c r="P10969" s="140" t="str">
        <f ca="1">IF(Proc[[#This Row],[DaysAgeing]]&gt;5,"yep","on track")</f>
        <v>on track</v>
      </c>
      <c r="Q10969" s="2">
        <f ca="1">IF(Proc[[#This Row],[DateClosed]]="",ABS(NETWORKDAYS(Proc[[#This Row],[DateOpened]],TODAY()))-1,ABS(NETWORKDAYS(Proc[[#This Row],[DateOpened]],Proc[[#This Row],[DateClosed]]))-1)</f>
        <v>5</v>
      </c>
      <c r="R10969" s="140" t="s">
        <v>422</v>
      </c>
      <c r="S10969" s="155"/>
      <c r="T10969" s="155"/>
    </row>
    <row r="10970" spans="1:20" hidden="1">
      <c r="A10970" s="161" t="s">
        <v>13271</v>
      </c>
      <c r="B10970" s="155" t="str">
        <f>IFERROR(VLOOKUP(Proc[[#This Row],[App]],Table2[],3,0),"open")</f>
        <v>ok</v>
      </c>
      <c r="C10970" s="162" t="s">
        <v>369</v>
      </c>
      <c r="D10970" t="s">
        <v>13287</v>
      </c>
      <c r="E10970" t="s">
        <v>5884</v>
      </c>
      <c r="F10970" s="155" t="s">
        <v>5884</v>
      </c>
      <c r="G10970" s="161" t="s">
        <v>400</v>
      </c>
      <c r="H10970" s="155" t="str">
        <f>IF(Proc[[#This Row],[type]]="LFF (MDG-F)",MID(Proc[[#This Row],[Obj]],13,10),"")</f>
        <v/>
      </c>
      <c r="J10970" s="155" t="b">
        <f>Proc[[#This Row],[Requested]]=Proc[[#This Row],[CurrentParent]]</f>
        <v>1</v>
      </c>
      <c r="K10970" s="155" t="str">
        <f>IF(Proc[[#This Row],[Author]]="Marcela Urrego",VLOOKUP(LEFT(Proc[[#This Row],[Requested]],1),Table3[#All],2,0),VLOOKUP(Proc[[#This Row],[Author]],Table4[],2,0))</f>
        <v>MGF</v>
      </c>
      <c r="L10970" s="155"/>
      <c r="M10970" s="140">
        <v>46127</v>
      </c>
      <c r="N10970" s="140"/>
      <c r="O10970" s="140"/>
      <c r="P10970" s="140" t="str">
        <f ca="1">IF(Proc[[#This Row],[DaysAgeing]]&gt;5,"yep","on track")</f>
        <v>on track</v>
      </c>
      <c r="Q10970" s="2">
        <f ca="1">IF(Proc[[#This Row],[DateClosed]]="",ABS(NETWORKDAYS(Proc[[#This Row],[DateOpened]],TODAY()))-1,ABS(NETWORKDAYS(Proc[[#This Row],[DateOpened]],Proc[[#This Row],[DateClosed]]))-1)</f>
        <v>5</v>
      </c>
      <c r="R10970" s="140" t="s">
        <v>422</v>
      </c>
      <c r="S10970" s="155"/>
      <c r="T10970" s="155"/>
    </row>
    <row r="10971" spans="1:20" hidden="1">
      <c r="A10971" s="161" t="s">
        <v>13271</v>
      </c>
      <c r="B10971" s="155" t="str">
        <f>IFERROR(VLOOKUP(Proc[[#This Row],[App]],Table2[],3,0),"open")</f>
        <v>ok</v>
      </c>
      <c r="C10971" s="162" t="s">
        <v>369</v>
      </c>
      <c r="D10971" t="s">
        <v>13288</v>
      </c>
      <c r="E10971" t="s">
        <v>5884</v>
      </c>
      <c r="F10971" s="155" t="s">
        <v>5884</v>
      </c>
      <c r="G10971" s="161" t="s">
        <v>400</v>
      </c>
      <c r="H10971" s="155" t="str">
        <f>IF(Proc[[#This Row],[type]]="LFF (MDG-F)",MID(Proc[[#This Row],[Obj]],13,10),"")</f>
        <v/>
      </c>
      <c r="J10971" s="155" t="b">
        <f>Proc[[#This Row],[Requested]]=Proc[[#This Row],[CurrentParent]]</f>
        <v>1</v>
      </c>
      <c r="K10971" s="155" t="str">
        <f>IF(Proc[[#This Row],[Author]]="Marcela Urrego",VLOOKUP(LEFT(Proc[[#This Row],[Requested]],1),Table3[#All],2,0),VLOOKUP(Proc[[#This Row],[Author]],Table4[],2,0))</f>
        <v>MGF</v>
      </c>
      <c r="L10971" s="155"/>
      <c r="M10971" s="140">
        <v>46127</v>
      </c>
      <c r="N10971" s="140"/>
      <c r="O10971" s="140"/>
      <c r="P10971" s="140" t="str">
        <f ca="1">IF(Proc[[#This Row],[DaysAgeing]]&gt;5,"yep","on track")</f>
        <v>on track</v>
      </c>
      <c r="Q10971" s="2">
        <f ca="1">IF(Proc[[#This Row],[DateClosed]]="",ABS(NETWORKDAYS(Proc[[#This Row],[DateOpened]],TODAY()))-1,ABS(NETWORKDAYS(Proc[[#This Row],[DateOpened]],Proc[[#This Row],[DateClosed]]))-1)</f>
        <v>5</v>
      </c>
      <c r="R10971" s="140" t="s">
        <v>422</v>
      </c>
      <c r="S10971" s="155"/>
      <c r="T10971" s="155"/>
    </row>
    <row r="10972" spans="1:20" hidden="1">
      <c r="A10972" s="161" t="s">
        <v>13271</v>
      </c>
      <c r="B10972" s="155" t="str">
        <f>IFERROR(VLOOKUP(Proc[[#This Row],[App]],Table2[],3,0),"open")</f>
        <v>ok</v>
      </c>
      <c r="C10972" s="162" t="s">
        <v>369</v>
      </c>
      <c r="D10972" t="s">
        <v>13289</v>
      </c>
      <c r="E10972" t="s">
        <v>5884</v>
      </c>
      <c r="F10972" s="155" t="s">
        <v>5884</v>
      </c>
      <c r="G10972" s="161" t="s">
        <v>400</v>
      </c>
      <c r="H10972" s="155" t="str">
        <f>IF(Proc[[#This Row],[type]]="LFF (MDG-F)",MID(Proc[[#This Row],[Obj]],13,10),"")</f>
        <v/>
      </c>
      <c r="J10972" s="155" t="b">
        <f>Proc[[#This Row],[Requested]]=Proc[[#This Row],[CurrentParent]]</f>
        <v>1</v>
      </c>
      <c r="K10972" s="155" t="str">
        <f>IF(Proc[[#This Row],[Author]]="Marcela Urrego",VLOOKUP(LEFT(Proc[[#This Row],[Requested]],1),Table3[#All],2,0),VLOOKUP(Proc[[#This Row],[Author]],Table4[],2,0))</f>
        <v>MGF</v>
      </c>
      <c r="L10972" s="155"/>
      <c r="M10972" s="140">
        <v>46127</v>
      </c>
      <c r="N10972" s="140"/>
      <c r="O10972" s="140"/>
      <c r="P10972" s="140" t="str">
        <f ca="1">IF(Proc[[#This Row],[DaysAgeing]]&gt;5,"yep","on track")</f>
        <v>on track</v>
      </c>
      <c r="Q10972" s="2">
        <f ca="1">IF(Proc[[#This Row],[DateClosed]]="",ABS(NETWORKDAYS(Proc[[#This Row],[DateOpened]],TODAY()))-1,ABS(NETWORKDAYS(Proc[[#This Row],[DateOpened]],Proc[[#This Row],[DateClosed]]))-1)</f>
        <v>5</v>
      </c>
      <c r="R10972" s="140" t="s">
        <v>422</v>
      </c>
      <c r="S10972" s="155"/>
      <c r="T10972" s="155"/>
    </row>
    <row r="10973" spans="1:20" hidden="1">
      <c r="A10973" s="161" t="s">
        <v>13271</v>
      </c>
      <c r="B10973" s="155" t="str">
        <f>IFERROR(VLOOKUP(Proc[[#This Row],[App]],Table2[],3,0),"open")</f>
        <v>ok</v>
      </c>
      <c r="C10973" s="162" t="s">
        <v>369</v>
      </c>
      <c r="D10973" t="s">
        <v>13290</v>
      </c>
      <c r="E10973" t="s">
        <v>5884</v>
      </c>
      <c r="F10973" s="155" t="s">
        <v>5884</v>
      </c>
      <c r="G10973" s="161" t="s">
        <v>400</v>
      </c>
      <c r="H10973" s="155" t="str">
        <f>IF(Proc[[#This Row],[type]]="LFF (MDG-F)",MID(Proc[[#This Row],[Obj]],13,10),"")</f>
        <v/>
      </c>
      <c r="J10973" s="155" t="b">
        <f>Proc[[#This Row],[Requested]]=Proc[[#This Row],[CurrentParent]]</f>
        <v>1</v>
      </c>
      <c r="K10973" s="155" t="str">
        <f>IF(Proc[[#This Row],[Author]]="Marcela Urrego",VLOOKUP(LEFT(Proc[[#This Row],[Requested]],1),Table3[#All],2,0),VLOOKUP(Proc[[#This Row],[Author]],Table4[],2,0))</f>
        <v>MGF</v>
      </c>
      <c r="L10973" s="155"/>
      <c r="M10973" s="140">
        <v>46127</v>
      </c>
      <c r="N10973" s="140"/>
      <c r="O10973" s="140"/>
      <c r="P10973" s="140" t="str">
        <f ca="1">IF(Proc[[#This Row],[DaysAgeing]]&gt;5,"yep","on track")</f>
        <v>on track</v>
      </c>
      <c r="Q10973" s="2">
        <f ca="1">IF(Proc[[#This Row],[DateClosed]]="",ABS(NETWORKDAYS(Proc[[#This Row],[DateOpened]],TODAY()))-1,ABS(NETWORKDAYS(Proc[[#This Row],[DateOpened]],Proc[[#This Row],[DateClosed]]))-1)</f>
        <v>5</v>
      </c>
      <c r="R10973" s="140" t="s">
        <v>422</v>
      </c>
      <c r="S10973" s="155"/>
      <c r="T10973" s="155"/>
    </row>
    <row r="10974" spans="1:20" hidden="1">
      <c r="A10974" s="161" t="s">
        <v>13271</v>
      </c>
      <c r="B10974" s="155" t="str">
        <f>IFERROR(VLOOKUP(Proc[[#This Row],[App]],Table2[],3,0),"open")</f>
        <v>ok</v>
      </c>
      <c r="C10974" s="162" t="s">
        <v>369</v>
      </c>
      <c r="D10974" t="s">
        <v>13291</v>
      </c>
      <c r="E10974" t="s">
        <v>5884</v>
      </c>
      <c r="F10974" s="155" t="s">
        <v>5884</v>
      </c>
      <c r="G10974" s="161" t="s">
        <v>400</v>
      </c>
      <c r="H10974" s="155" t="str">
        <f>IF(Proc[[#This Row],[type]]="LFF (MDG-F)",MID(Proc[[#This Row],[Obj]],13,10),"")</f>
        <v/>
      </c>
      <c r="J10974" s="155" t="b">
        <f>Proc[[#This Row],[Requested]]=Proc[[#This Row],[CurrentParent]]</f>
        <v>1</v>
      </c>
      <c r="K10974" s="155" t="str">
        <f>IF(Proc[[#This Row],[Author]]="Marcela Urrego",VLOOKUP(LEFT(Proc[[#This Row],[Requested]],1),Table3[#All],2,0),VLOOKUP(Proc[[#This Row],[Author]],Table4[],2,0))</f>
        <v>MGF</v>
      </c>
      <c r="L10974" s="155"/>
      <c r="M10974" s="140">
        <v>46127</v>
      </c>
      <c r="N10974" s="140"/>
      <c r="O10974" s="140"/>
      <c r="P10974" s="140" t="str">
        <f ca="1">IF(Proc[[#This Row],[DaysAgeing]]&gt;5,"yep","on track")</f>
        <v>on track</v>
      </c>
      <c r="Q10974" s="2">
        <f ca="1">IF(Proc[[#This Row],[DateClosed]]="",ABS(NETWORKDAYS(Proc[[#This Row],[DateOpened]],TODAY()))-1,ABS(NETWORKDAYS(Proc[[#This Row],[DateOpened]],Proc[[#This Row],[DateClosed]]))-1)</f>
        <v>5</v>
      </c>
      <c r="R10974" s="140" t="s">
        <v>422</v>
      </c>
      <c r="S10974" s="155"/>
      <c r="T10974" s="155"/>
    </row>
    <row r="10975" spans="1:20" hidden="1">
      <c r="A10975" s="161" t="s">
        <v>13271</v>
      </c>
      <c r="B10975" s="155" t="str">
        <f>IFERROR(VLOOKUP(Proc[[#This Row],[App]],Table2[],3,0),"open")</f>
        <v>ok</v>
      </c>
      <c r="C10975" s="162" t="s">
        <v>369</v>
      </c>
      <c r="D10975" t="s">
        <v>13292</v>
      </c>
      <c r="E10975" t="s">
        <v>5884</v>
      </c>
      <c r="F10975" s="155" t="s">
        <v>5884</v>
      </c>
      <c r="G10975" s="161" t="s">
        <v>400</v>
      </c>
      <c r="H10975" s="155" t="str">
        <f>IF(Proc[[#This Row],[type]]="LFF (MDG-F)",MID(Proc[[#This Row],[Obj]],13,10),"")</f>
        <v/>
      </c>
      <c r="J10975" s="155" t="b">
        <f>Proc[[#This Row],[Requested]]=Proc[[#This Row],[CurrentParent]]</f>
        <v>1</v>
      </c>
      <c r="K10975" s="155" t="str">
        <f>IF(Proc[[#This Row],[Author]]="Marcela Urrego",VLOOKUP(LEFT(Proc[[#This Row],[Requested]],1),Table3[#All],2,0),VLOOKUP(Proc[[#This Row],[Author]],Table4[],2,0))</f>
        <v>MGF</v>
      </c>
      <c r="L10975" s="155"/>
      <c r="M10975" s="140">
        <v>46127</v>
      </c>
      <c r="N10975" s="140"/>
      <c r="O10975" s="140"/>
      <c r="P10975" s="140" t="str">
        <f ca="1">IF(Proc[[#This Row],[DaysAgeing]]&gt;5,"yep","on track")</f>
        <v>on track</v>
      </c>
      <c r="Q10975" s="2">
        <f ca="1">IF(Proc[[#This Row],[DateClosed]]="",ABS(NETWORKDAYS(Proc[[#This Row],[DateOpened]],TODAY()))-1,ABS(NETWORKDAYS(Proc[[#This Row],[DateOpened]],Proc[[#This Row],[DateClosed]]))-1)</f>
        <v>5</v>
      </c>
      <c r="R10975" s="140" t="s">
        <v>422</v>
      </c>
      <c r="S10975" s="155"/>
      <c r="T10975" s="155"/>
    </row>
    <row r="10976" spans="1:20" hidden="1">
      <c r="A10976" s="161" t="s">
        <v>13271</v>
      </c>
      <c r="B10976" s="155" t="str">
        <f>IFERROR(VLOOKUP(Proc[[#This Row],[App]],Table2[],3,0),"open")</f>
        <v>ok</v>
      </c>
      <c r="C10976" s="162" t="s">
        <v>369</v>
      </c>
      <c r="D10976" s="161" t="s">
        <v>13293</v>
      </c>
      <c r="E10976" t="s">
        <v>5884</v>
      </c>
      <c r="F10976" s="155" t="s">
        <v>5884</v>
      </c>
      <c r="G10976" s="161" t="s">
        <v>400</v>
      </c>
      <c r="H10976" s="155" t="str">
        <f>IF(Proc[[#This Row],[type]]="LFF (MDG-F)",MID(Proc[[#This Row],[Obj]],13,10),"")</f>
        <v/>
      </c>
      <c r="J10976" s="155" t="b">
        <f>Proc[[#This Row],[Requested]]=Proc[[#This Row],[CurrentParent]]</f>
        <v>1</v>
      </c>
      <c r="K10976" s="155" t="str">
        <f>IF(Proc[[#This Row],[Author]]="Marcela Urrego",VLOOKUP(LEFT(Proc[[#This Row],[Requested]],1),Table3[#All],2,0),VLOOKUP(Proc[[#This Row],[Author]],Table4[],2,0))</f>
        <v>MGF</v>
      </c>
      <c r="L10976" s="155"/>
      <c r="M10976" s="140">
        <v>46127</v>
      </c>
      <c r="N10976" s="140"/>
      <c r="O10976" s="140"/>
      <c r="P10976" s="140" t="str">
        <f ca="1">IF(Proc[[#This Row],[DaysAgeing]]&gt;5,"yep","on track")</f>
        <v>on track</v>
      </c>
      <c r="Q10976" s="2">
        <f ca="1">IF(Proc[[#This Row],[DateClosed]]="",ABS(NETWORKDAYS(Proc[[#This Row],[DateOpened]],TODAY()))-1,ABS(NETWORKDAYS(Proc[[#This Row],[DateOpened]],Proc[[#This Row],[DateClosed]]))-1)</f>
        <v>5</v>
      </c>
      <c r="R10976" s="140" t="s">
        <v>422</v>
      </c>
      <c r="S10976" s="155"/>
      <c r="T10976" s="155"/>
    </row>
    <row r="10977" spans="1:20" hidden="1">
      <c r="A10977" t="s">
        <v>13298</v>
      </c>
      <c r="B10977" s="155" t="str">
        <f>IFERROR(VLOOKUP(Proc[[#This Row],[App]],Table2[],3,0),"open")</f>
        <v>ok</v>
      </c>
      <c r="C10977" t="s">
        <v>369</v>
      </c>
      <c r="D10977" t="s">
        <v>3380</v>
      </c>
      <c r="E10977" t="s">
        <v>3417</v>
      </c>
      <c r="F10977" s="155" t="s">
        <v>3417</v>
      </c>
      <c r="G10977" t="s">
        <v>406</v>
      </c>
      <c r="H10977" s="155" t="str">
        <f>IF(Proc[[#This Row],[type]]="LFF (MDG-F)",MID(Proc[[#This Row],[Obj]],13,10),"")</f>
        <v>DE20538193</v>
      </c>
      <c r="J10977" s="155" t="b">
        <f>Proc[[#This Row],[Requested]]=Proc[[#This Row],[CurrentParent]]</f>
        <v>1</v>
      </c>
      <c r="K10977" s="155" t="str">
        <f>IF(Proc[[#This Row],[Author]]="Marcela Urrego",VLOOKUP(LEFT(Proc[[#This Row],[Requested]],1),Table3[#All],2,0),VLOOKUP(Proc[[#This Row],[Author]],Table4[],2,0))</f>
        <v>HC</v>
      </c>
      <c r="L10977" s="155"/>
      <c r="M10977" s="140">
        <v>46133</v>
      </c>
      <c r="N10977" s="140"/>
      <c r="O10977" s="140"/>
      <c r="P10977" s="140" t="str">
        <f ca="1">IF(Proc[[#This Row],[DaysAgeing]]&gt;5,"yep","on track")</f>
        <v>on track</v>
      </c>
      <c r="Q10977" s="2">
        <f ca="1">IF(Proc[[#This Row],[DateClosed]]="",ABS(NETWORKDAYS(Proc[[#This Row],[DateOpened]],TODAY()))-1,ABS(NETWORKDAYS(Proc[[#This Row],[DateOpened]],Proc[[#This Row],[DateClosed]]))-1)</f>
        <v>1</v>
      </c>
      <c r="R10977" s="140" t="s">
        <v>476</v>
      </c>
      <c r="S10977" s="155"/>
      <c r="T10977" s="155"/>
    </row>
    <row r="10978" spans="1:20" hidden="1">
      <c r="A10978" t="s">
        <v>13301</v>
      </c>
      <c r="B10978" s="155" t="str">
        <f>IFERROR(VLOOKUP(Proc[[#This Row],[App]],Table2[],3,0),"open")</f>
        <v>ok</v>
      </c>
      <c r="C10978" s="164" t="s">
        <v>369</v>
      </c>
      <c r="D10978" t="s">
        <v>13299</v>
      </c>
      <c r="E10978" s="162" t="s">
        <v>13300</v>
      </c>
      <c r="F10978" s="155" t="s">
        <v>13300</v>
      </c>
      <c r="G10978" s="162" t="s">
        <v>406</v>
      </c>
      <c r="H10978" s="155" t="str">
        <f>IF(Proc[[#This Row],[type]]="LFF (MDG-F)",MID(Proc[[#This Row],[Obj]],13,10),"")</f>
        <v>CN50C07007</v>
      </c>
      <c r="J10978" s="155" t="b">
        <f>Proc[[#This Row],[Requested]]=Proc[[#This Row],[CurrentParent]]</f>
        <v>1</v>
      </c>
      <c r="K10978" s="155" t="str">
        <f>IF(Proc[[#This Row],[Author]]="Marcela Urrego",VLOOKUP(LEFT(Proc[[#This Row],[Requested]],1),Table3[#All],2,0),VLOOKUP(Proc[[#This Row],[Author]],Table4[],2,0))</f>
        <v>HC</v>
      </c>
      <c r="L10978" s="155"/>
      <c r="M10978" s="140">
        <v>46133</v>
      </c>
      <c r="N10978" s="140"/>
      <c r="O10978" s="140"/>
      <c r="P10978" s="140" t="str">
        <f ca="1">IF(Proc[[#This Row],[DaysAgeing]]&gt;5,"yep","on track")</f>
        <v>on track</v>
      </c>
      <c r="Q10978" s="2">
        <f ca="1">IF(Proc[[#This Row],[DateClosed]]="",ABS(NETWORKDAYS(Proc[[#This Row],[DateOpened]],TODAY()))-1,ABS(NETWORKDAYS(Proc[[#This Row],[DateOpened]],Proc[[#This Row],[DateClosed]]))-1)</f>
        <v>1</v>
      </c>
      <c r="R10978" s="140" t="s">
        <v>476</v>
      </c>
      <c r="S10978" s="155"/>
      <c r="T10978" s="155"/>
    </row>
    <row r="10979" spans="1:20" hidden="1">
      <c r="A10979" t="s">
        <v>13304</v>
      </c>
      <c r="B10979" s="155" t="str">
        <f>IFERROR(VLOOKUP(Proc[[#This Row],[App]],Table2[],3,0),"open")</f>
        <v>ok</v>
      </c>
      <c r="C10979" s="164" t="s">
        <v>369</v>
      </c>
      <c r="D10979" t="s">
        <v>13302</v>
      </c>
      <c r="E10979" t="s">
        <v>13303</v>
      </c>
      <c r="F10979" s="155" t="s">
        <v>13303</v>
      </c>
      <c r="G10979" t="s">
        <v>400</v>
      </c>
      <c r="H10979" s="155" t="str">
        <f>IF(Proc[[#This Row],[type]]="LFF (MDG-F)",MID(Proc[[#This Row],[Obj]],13,10),"")</f>
        <v/>
      </c>
      <c r="J10979" s="155" t="b">
        <f>Proc[[#This Row],[Requested]]=Proc[[#This Row],[CurrentParent]]</f>
        <v>1</v>
      </c>
      <c r="K10979" s="155" t="str">
        <f>IF(Proc[[#This Row],[Author]]="Marcela Urrego",VLOOKUP(LEFT(Proc[[#This Row],[Requested]],1),Table3[#All],2,0),VLOOKUP(Proc[[#This Row],[Author]],Table4[],2,0))</f>
        <v>LS</v>
      </c>
      <c r="L10979" s="155"/>
      <c r="M10979" s="140">
        <v>46133</v>
      </c>
      <c r="N10979" s="140"/>
      <c r="O10979" s="140"/>
      <c r="P10979" s="140" t="str">
        <f ca="1">IF(Proc[[#This Row],[DaysAgeing]]&gt;5,"yep","on track")</f>
        <v>on track</v>
      </c>
      <c r="Q10979" s="2">
        <f ca="1">IF(Proc[[#This Row],[DateClosed]]="",ABS(NETWORKDAYS(Proc[[#This Row],[DateOpened]],TODAY()))-1,ABS(NETWORKDAYS(Proc[[#This Row],[DateOpened]],Proc[[#This Row],[DateClosed]]))-1)</f>
        <v>1</v>
      </c>
      <c r="R10979" s="140" t="s">
        <v>488</v>
      </c>
      <c r="S10979" s="155"/>
      <c r="T10979" s="155"/>
    </row>
    <row r="10980" spans="1:20">
      <c r="A10980" t="s">
        <v>13307</v>
      </c>
      <c r="B10980" s="155" t="str">
        <f>IFERROR(VLOOKUP(Proc[[#This Row],[App]],Table2[],3,0),"open")</f>
        <v>open</v>
      </c>
      <c r="C10980" s="164" t="s">
        <v>404</v>
      </c>
      <c r="D10980" s="163" t="s">
        <v>13328</v>
      </c>
      <c r="E10980" s="162" t="s">
        <v>13305</v>
      </c>
      <c r="F10980" s="155" t="s">
        <v>13334</v>
      </c>
      <c r="G10980" s="162" t="s">
        <v>400</v>
      </c>
      <c r="H10980" s="155" t="str">
        <f>IF(Proc[[#This Row],[type]]="LFF (MDG-F)",MID(Proc[[#This Row],[Obj]],13,10),"")</f>
        <v/>
      </c>
      <c r="J10980" s="155" t="b">
        <f>Proc[[#This Row],[Requested]]=Proc[[#This Row],[CurrentParent]]</f>
        <v>0</v>
      </c>
      <c r="K10980" s="155" t="str">
        <f>IF(Proc[[#This Row],[Author]]="Marcela Urrego",VLOOKUP(LEFT(Proc[[#This Row],[Requested]],1),Table3[#All],2,0),VLOOKUP(Proc[[#This Row],[Author]],Table4[],2,0))</f>
        <v>HC</v>
      </c>
      <c r="L10980" s="155"/>
      <c r="M10980" s="140">
        <v>46134</v>
      </c>
      <c r="N10980" s="140"/>
      <c r="O10980" s="140"/>
      <c r="P10980" s="140" t="str">
        <f ca="1">IF(Proc[[#This Row],[DaysAgeing]]&gt;5,"yep","on track")</f>
        <v>on track</v>
      </c>
      <c r="Q10980" s="2">
        <f ca="1">IF(Proc[[#This Row],[DateClosed]]="",ABS(NETWORKDAYS(Proc[[#This Row],[DateOpened]],TODAY()))-1,ABS(NETWORKDAYS(Proc[[#This Row],[DateOpened]],Proc[[#This Row],[DateClosed]]))-1)</f>
        <v>0</v>
      </c>
      <c r="R10980" s="140" t="s">
        <v>497</v>
      </c>
      <c r="S10980" s="155"/>
      <c r="T10980" s="155"/>
    </row>
    <row r="10981" spans="1:20">
      <c r="A10981" t="s">
        <v>13307</v>
      </c>
      <c r="B10981" s="155" t="str">
        <f>IFERROR(VLOOKUP(Proc[[#This Row],[App]],Table2[],3,0),"open")</f>
        <v>open</v>
      </c>
      <c r="C10981" s="164" t="s">
        <v>404</v>
      </c>
      <c r="D10981" s="163" t="s">
        <v>13329</v>
      </c>
      <c r="E10981" s="162" t="s">
        <v>13306</v>
      </c>
      <c r="F10981" s="155" t="s">
        <v>13335</v>
      </c>
      <c r="G10981" s="162" t="s">
        <v>400</v>
      </c>
      <c r="H10981" s="155" t="str">
        <f>IF(Proc[[#This Row],[type]]="LFF (MDG-F)",MID(Proc[[#This Row],[Obj]],13,10),"")</f>
        <v/>
      </c>
      <c r="J10981" s="155" t="b">
        <f>Proc[[#This Row],[Requested]]=Proc[[#This Row],[CurrentParent]]</f>
        <v>0</v>
      </c>
      <c r="K10981" s="155" t="str">
        <f>IF(Proc[[#This Row],[Author]]="Marcela Urrego",VLOOKUP(LEFT(Proc[[#This Row],[Requested]],1),Table3[#All],2,0),VLOOKUP(Proc[[#This Row],[Author]],Table4[],2,0))</f>
        <v>HC</v>
      </c>
      <c r="L10981" s="155"/>
      <c r="M10981" s="140">
        <v>46134</v>
      </c>
      <c r="N10981" s="140"/>
      <c r="O10981" s="140"/>
      <c r="P10981" s="140" t="str">
        <f ca="1">IF(Proc[[#This Row],[DaysAgeing]]&gt;5,"yep","on track")</f>
        <v>on track</v>
      </c>
      <c r="Q10981" s="2">
        <f ca="1">IF(Proc[[#This Row],[DateClosed]]="",ABS(NETWORKDAYS(Proc[[#This Row],[DateOpened]],TODAY()))-1,ABS(NETWORKDAYS(Proc[[#This Row],[DateOpened]],Proc[[#This Row],[DateClosed]]))-1)</f>
        <v>0</v>
      </c>
      <c r="R10981" s="140" t="s">
        <v>497</v>
      </c>
      <c r="S10981" s="155"/>
      <c r="T10981" s="155"/>
    </row>
    <row r="10982" spans="1:20">
      <c r="A10982" t="s">
        <v>13308</v>
      </c>
      <c r="B10982" s="155" t="str">
        <f>IFERROR(VLOOKUP(Proc[[#This Row],[App]],Table2[],3,0),"open")</f>
        <v>open</v>
      </c>
      <c r="C10982" s="164" t="s">
        <v>370</v>
      </c>
      <c r="D10982" t="s">
        <v>13309</v>
      </c>
      <c r="E10982" t="s">
        <v>13326</v>
      </c>
      <c r="F10982" s="155" t="s">
        <v>1043</v>
      </c>
      <c r="G10982" t="s">
        <v>400</v>
      </c>
      <c r="H10982" s="155" t="str">
        <f>IF(Proc[[#This Row],[type]]="LFF (MDG-F)",MID(Proc[[#This Row],[Obj]],13,10),"")</f>
        <v/>
      </c>
      <c r="J10982" s="155" t="b">
        <f>Proc[[#This Row],[Requested]]=Proc[[#This Row],[CurrentParent]]</f>
        <v>0</v>
      </c>
      <c r="K10982" s="155" t="str">
        <f>IF(Proc[[#This Row],[Author]]="Marcela Urrego",VLOOKUP(LEFT(Proc[[#This Row],[Requested]],1),Table3[#All],2,0),VLOOKUP(Proc[[#This Row],[Author]],Table4[],2,0))</f>
        <v>HC</v>
      </c>
      <c r="L10982" s="155"/>
      <c r="M10982" s="140">
        <v>46134</v>
      </c>
      <c r="N10982" s="140"/>
      <c r="O10982" s="140"/>
      <c r="P10982" s="140" t="str">
        <f ca="1">IF(Proc[[#This Row],[DaysAgeing]]&gt;5,"yep","on track")</f>
        <v>on track</v>
      </c>
      <c r="Q10982" s="2">
        <f ca="1">IF(Proc[[#This Row],[DateClosed]]="",ABS(NETWORKDAYS(Proc[[#This Row],[DateOpened]],TODAY()))-1,ABS(NETWORKDAYS(Proc[[#This Row],[DateOpened]],Proc[[#This Row],[DateClosed]]))-1)</f>
        <v>0</v>
      </c>
      <c r="R10982" s="140" t="s">
        <v>415</v>
      </c>
      <c r="S10982" s="155"/>
      <c r="T10982" s="155"/>
    </row>
    <row r="10983" spans="1:20">
      <c r="A10983" s="162" t="s">
        <v>13308</v>
      </c>
      <c r="B10983" s="155" t="str">
        <f>IFERROR(VLOOKUP(Proc[[#This Row],[App]],Table2[],3,0),"open")</f>
        <v>open</v>
      </c>
      <c r="C10983" s="162" t="s">
        <v>375</v>
      </c>
      <c r="D10983" t="s">
        <v>13310</v>
      </c>
      <c r="E10983" s="162" t="s">
        <v>13326</v>
      </c>
      <c r="F10983" s="155" t="s">
        <v>1043</v>
      </c>
      <c r="G10983" s="162" t="s">
        <v>406</v>
      </c>
      <c r="H10983" s="155" t="str">
        <f>IF(Proc[[#This Row],[type]]="LFF (MDG-F)",MID(Proc[[#This Row],[Obj]],13,10),"")</f>
        <v>CH65Z03104</v>
      </c>
      <c r="J10983" s="155" t="b">
        <f>Proc[[#This Row],[Requested]]=Proc[[#This Row],[CurrentParent]]</f>
        <v>0</v>
      </c>
      <c r="K10983" s="155" t="str">
        <f>IF(Proc[[#This Row],[Author]]="Marcela Urrego",VLOOKUP(LEFT(Proc[[#This Row],[Requested]],1),Table3[#All],2,0),VLOOKUP(Proc[[#This Row],[Author]],Table4[],2,0))</f>
        <v>HC</v>
      </c>
      <c r="L10983" s="155"/>
      <c r="M10983" s="140">
        <v>46134</v>
      </c>
      <c r="N10983" s="140"/>
      <c r="O10983" s="140"/>
      <c r="P10983" s="140" t="str">
        <f ca="1">IF(Proc[[#This Row],[DaysAgeing]]&gt;5,"yep","on track")</f>
        <v>on track</v>
      </c>
      <c r="Q10983" s="2">
        <f ca="1">IF(Proc[[#This Row],[DateClosed]]="",ABS(NETWORKDAYS(Proc[[#This Row],[DateOpened]],TODAY()))-1,ABS(NETWORKDAYS(Proc[[#This Row],[DateOpened]],Proc[[#This Row],[DateClosed]]))-1)</f>
        <v>0</v>
      </c>
      <c r="R10983" s="140" t="s">
        <v>415</v>
      </c>
      <c r="S10983" s="155"/>
      <c r="T10983" s="155"/>
    </row>
    <row r="10984" spans="1:20">
      <c r="A10984" s="162" t="s">
        <v>13308</v>
      </c>
      <c r="B10984" s="155" t="str">
        <f>IFERROR(VLOOKUP(Proc[[#This Row],[App]],Table2[],3,0),"open")</f>
        <v>open</v>
      </c>
      <c r="C10984" s="164" t="s">
        <v>375</v>
      </c>
      <c r="D10984" t="s">
        <v>13311</v>
      </c>
      <c r="E10984" s="162" t="s">
        <v>13326</v>
      </c>
      <c r="F10984" s="155" t="s">
        <v>1043</v>
      </c>
      <c r="G10984" s="162" t="s">
        <v>406</v>
      </c>
      <c r="H10984" s="155" t="str">
        <f>IF(Proc[[#This Row],[type]]="LFF (MDG-F)",MID(Proc[[#This Row],[Obj]],13,10),"")</f>
        <v>DE50Z03114</v>
      </c>
      <c r="J10984" s="155" t="b">
        <f>Proc[[#This Row],[Requested]]=Proc[[#This Row],[CurrentParent]]</f>
        <v>0</v>
      </c>
      <c r="K10984" s="155" t="str">
        <f>IF(Proc[[#This Row],[Author]]="Marcela Urrego",VLOOKUP(LEFT(Proc[[#This Row],[Requested]],1),Table3[#All],2,0),VLOOKUP(Proc[[#This Row],[Author]],Table4[],2,0))</f>
        <v>HC</v>
      </c>
      <c r="L10984" s="155"/>
      <c r="M10984" s="140">
        <v>46134</v>
      </c>
      <c r="N10984" s="140"/>
      <c r="O10984" s="140"/>
      <c r="P10984" s="140" t="str">
        <f ca="1">IF(Proc[[#This Row],[DaysAgeing]]&gt;5,"yep","on track")</f>
        <v>on track</v>
      </c>
      <c r="Q10984" s="2">
        <f ca="1">IF(Proc[[#This Row],[DateClosed]]="",ABS(NETWORKDAYS(Proc[[#This Row],[DateOpened]],TODAY()))-1,ABS(NETWORKDAYS(Proc[[#This Row],[DateOpened]],Proc[[#This Row],[DateClosed]]))-1)</f>
        <v>0</v>
      </c>
      <c r="R10984" s="140" t="s">
        <v>415</v>
      </c>
      <c r="S10984" s="155"/>
      <c r="T10984" s="155"/>
    </row>
    <row r="10985" spans="1:20">
      <c r="A10985" s="162" t="s">
        <v>13308</v>
      </c>
      <c r="B10985" s="155" t="str">
        <f>IFERROR(VLOOKUP(Proc[[#This Row],[App]],Table2[],3,0),"open")</f>
        <v>open</v>
      </c>
      <c r="C10985" s="164" t="s">
        <v>370</v>
      </c>
      <c r="D10985" t="s">
        <v>13312</v>
      </c>
      <c r="E10985" s="162" t="s">
        <v>13326</v>
      </c>
      <c r="F10985" s="155" t="s">
        <v>1043</v>
      </c>
      <c r="G10985" s="162" t="s">
        <v>400</v>
      </c>
      <c r="H10985" s="155" t="str">
        <f>IF(Proc[[#This Row],[type]]="LFF (MDG-F)",MID(Proc[[#This Row],[Obj]],13,10),"")</f>
        <v/>
      </c>
      <c r="J10985" s="155" t="b">
        <f>Proc[[#This Row],[Requested]]=Proc[[#This Row],[CurrentParent]]</f>
        <v>0</v>
      </c>
      <c r="K10985" s="155" t="str">
        <f>IF(Proc[[#This Row],[Author]]="Marcela Urrego",VLOOKUP(LEFT(Proc[[#This Row],[Requested]],1),Table3[#All],2,0),VLOOKUP(Proc[[#This Row],[Author]],Table4[],2,0))</f>
        <v>HC</v>
      </c>
      <c r="L10985" s="155"/>
      <c r="M10985" s="140">
        <v>46134</v>
      </c>
      <c r="N10985" s="140"/>
      <c r="O10985" s="140"/>
      <c r="P10985" s="140" t="str">
        <f ca="1">IF(Proc[[#This Row],[DaysAgeing]]&gt;5,"yep","on track")</f>
        <v>on track</v>
      </c>
      <c r="Q10985" s="2">
        <f ca="1">IF(Proc[[#This Row],[DateClosed]]="",ABS(NETWORKDAYS(Proc[[#This Row],[DateOpened]],TODAY()))-1,ABS(NETWORKDAYS(Proc[[#This Row],[DateOpened]],Proc[[#This Row],[DateClosed]]))-1)</f>
        <v>0</v>
      </c>
      <c r="R10985" s="140" t="s">
        <v>415</v>
      </c>
      <c r="S10985" s="155"/>
      <c r="T10985" s="155"/>
    </row>
    <row r="10986" spans="1:20">
      <c r="A10986" s="162" t="s">
        <v>13308</v>
      </c>
      <c r="B10986" s="155" t="str">
        <f>IFERROR(VLOOKUP(Proc[[#This Row],[App]],Table2[],3,0),"open")</f>
        <v>open</v>
      </c>
      <c r="C10986" s="164" t="s">
        <v>370</v>
      </c>
      <c r="D10986" t="s">
        <v>13313</v>
      </c>
      <c r="E10986" s="162" t="s">
        <v>13326</v>
      </c>
      <c r="F10986" s="155" t="s">
        <v>1043</v>
      </c>
      <c r="G10986" s="162" t="s">
        <v>400</v>
      </c>
      <c r="H10986" s="155" t="str">
        <f>IF(Proc[[#This Row],[type]]="LFF (MDG-F)",MID(Proc[[#This Row],[Obj]],13,10),"")</f>
        <v/>
      </c>
      <c r="J10986" s="155" t="b">
        <f>Proc[[#This Row],[Requested]]=Proc[[#This Row],[CurrentParent]]</f>
        <v>0</v>
      </c>
      <c r="K10986" s="155" t="str">
        <f>IF(Proc[[#This Row],[Author]]="Marcela Urrego",VLOOKUP(LEFT(Proc[[#This Row],[Requested]],1),Table3[#All],2,0),VLOOKUP(Proc[[#This Row],[Author]],Table4[],2,0))</f>
        <v>HC</v>
      </c>
      <c r="L10986" s="155"/>
      <c r="M10986" s="140">
        <v>46134</v>
      </c>
      <c r="N10986" s="140"/>
      <c r="O10986" s="140"/>
      <c r="P10986" s="140" t="str">
        <f ca="1">IF(Proc[[#This Row],[DaysAgeing]]&gt;5,"yep","on track")</f>
        <v>on track</v>
      </c>
      <c r="Q10986" s="2">
        <f ca="1">IF(Proc[[#This Row],[DateClosed]]="",ABS(NETWORKDAYS(Proc[[#This Row],[DateOpened]],TODAY()))-1,ABS(NETWORKDAYS(Proc[[#This Row],[DateOpened]],Proc[[#This Row],[DateClosed]]))-1)</f>
        <v>0</v>
      </c>
      <c r="R10986" s="140" t="s">
        <v>415</v>
      </c>
      <c r="S10986" s="155"/>
      <c r="T10986" s="155"/>
    </row>
    <row r="10987" spans="1:20">
      <c r="A10987" s="162" t="s">
        <v>13308</v>
      </c>
      <c r="B10987" s="155" t="str">
        <f>IFERROR(VLOOKUP(Proc[[#This Row],[App]],Table2[],3,0),"open")</f>
        <v>open</v>
      </c>
      <c r="C10987" s="164" t="s">
        <v>370</v>
      </c>
      <c r="D10987" t="s">
        <v>13314</v>
      </c>
      <c r="E10987" s="162" t="s">
        <v>13326</v>
      </c>
      <c r="F10987" s="155" t="s">
        <v>1043</v>
      </c>
      <c r="G10987" s="162" t="s">
        <v>400</v>
      </c>
      <c r="H10987" s="155" t="str">
        <f>IF(Proc[[#This Row],[type]]="LFF (MDG-F)",MID(Proc[[#This Row],[Obj]],13,10),"")</f>
        <v/>
      </c>
      <c r="J10987" s="155" t="b">
        <f>Proc[[#This Row],[Requested]]=Proc[[#This Row],[CurrentParent]]</f>
        <v>0</v>
      </c>
      <c r="K10987" s="155" t="str">
        <f>IF(Proc[[#This Row],[Author]]="Marcela Urrego",VLOOKUP(LEFT(Proc[[#This Row],[Requested]],1),Table3[#All],2,0),VLOOKUP(Proc[[#This Row],[Author]],Table4[],2,0))</f>
        <v>HC</v>
      </c>
      <c r="L10987" s="155"/>
      <c r="M10987" s="140">
        <v>46134</v>
      </c>
      <c r="N10987" s="140"/>
      <c r="O10987" s="140"/>
      <c r="P10987" s="140" t="str">
        <f ca="1">IF(Proc[[#This Row],[DaysAgeing]]&gt;5,"yep","on track")</f>
        <v>on track</v>
      </c>
      <c r="Q10987" s="2">
        <f ca="1">IF(Proc[[#This Row],[DateClosed]]="",ABS(NETWORKDAYS(Proc[[#This Row],[DateOpened]],TODAY()))-1,ABS(NETWORKDAYS(Proc[[#This Row],[DateOpened]],Proc[[#This Row],[DateClosed]]))-1)</f>
        <v>0</v>
      </c>
      <c r="R10987" s="140" t="s">
        <v>415</v>
      </c>
      <c r="S10987" s="155"/>
      <c r="T10987" s="155"/>
    </row>
    <row r="10988" spans="1:20">
      <c r="A10988" s="162" t="s">
        <v>13308</v>
      </c>
      <c r="B10988" s="155" t="str">
        <f>IFERROR(VLOOKUP(Proc[[#This Row],[App]],Table2[],3,0),"open")</f>
        <v>open</v>
      </c>
      <c r="C10988" s="164" t="s">
        <v>370</v>
      </c>
      <c r="D10988" t="s">
        <v>13315</v>
      </c>
      <c r="E10988" s="162" t="s">
        <v>13326</v>
      </c>
      <c r="F10988" s="155" t="s">
        <v>1043</v>
      </c>
      <c r="G10988" s="162" t="s">
        <v>400</v>
      </c>
      <c r="H10988" s="155" t="str">
        <f>IF(Proc[[#This Row],[type]]="LFF (MDG-F)",MID(Proc[[#This Row],[Obj]],13,10),"")</f>
        <v/>
      </c>
      <c r="J10988" s="155" t="b">
        <f>Proc[[#This Row],[Requested]]=Proc[[#This Row],[CurrentParent]]</f>
        <v>0</v>
      </c>
      <c r="K10988" s="155" t="str">
        <f>IF(Proc[[#This Row],[Author]]="Marcela Urrego",VLOOKUP(LEFT(Proc[[#This Row],[Requested]],1),Table3[#All],2,0),VLOOKUP(Proc[[#This Row],[Author]],Table4[],2,0))</f>
        <v>HC</v>
      </c>
      <c r="L10988" s="155"/>
      <c r="M10988" s="140">
        <v>46134</v>
      </c>
      <c r="N10988" s="140"/>
      <c r="O10988" s="140"/>
      <c r="P10988" s="140" t="str">
        <f ca="1">IF(Proc[[#This Row],[DaysAgeing]]&gt;5,"yep","on track")</f>
        <v>on track</v>
      </c>
      <c r="Q10988" s="2">
        <f ca="1">IF(Proc[[#This Row],[DateClosed]]="",ABS(NETWORKDAYS(Proc[[#This Row],[DateOpened]],TODAY()))-1,ABS(NETWORKDAYS(Proc[[#This Row],[DateOpened]],Proc[[#This Row],[DateClosed]]))-1)</f>
        <v>0</v>
      </c>
      <c r="R10988" s="140" t="s">
        <v>415</v>
      </c>
      <c r="S10988" s="155"/>
      <c r="T10988" s="155"/>
    </row>
    <row r="10989" spans="1:20">
      <c r="A10989" s="162" t="s">
        <v>13308</v>
      </c>
      <c r="B10989" s="155" t="str">
        <f>IFERROR(VLOOKUP(Proc[[#This Row],[App]],Table2[],3,0),"open")</f>
        <v>open</v>
      </c>
      <c r="C10989" s="164" t="s">
        <v>370</v>
      </c>
      <c r="D10989" t="s">
        <v>13316</v>
      </c>
      <c r="E10989" s="162" t="s">
        <v>13326</v>
      </c>
      <c r="F10989" s="155" t="s">
        <v>1043</v>
      </c>
      <c r="G10989" s="162" t="s">
        <v>400</v>
      </c>
      <c r="H10989" s="155" t="str">
        <f>IF(Proc[[#This Row],[type]]="LFF (MDG-F)",MID(Proc[[#This Row],[Obj]],13,10),"")</f>
        <v/>
      </c>
      <c r="J10989" s="155" t="b">
        <f>Proc[[#This Row],[Requested]]=Proc[[#This Row],[CurrentParent]]</f>
        <v>0</v>
      </c>
      <c r="K10989" s="155" t="str">
        <f>IF(Proc[[#This Row],[Author]]="Marcela Urrego",VLOOKUP(LEFT(Proc[[#This Row],[Requested]],1),Table3[#All],2,0),VLOOKUP(Proc[[#This Row],[Author]],Table4[],2,0))</f>
        <v>HC</v>
      </c>
      <c r="L10989" s="155"/>
      <c r="M10989" s="140">
        <v>46134</v>
      </c>
      <c r="N10989" s="140"/>
      <c r="O10989" s="140"/>
      <c r="P10989" s="140" t="str">
        <f ca="1">IF(Proc[[#This Row],[DaysAgeing]]&gt;5,"yep","on track")</f>
        <v>on track</v>
      </c>
      <c r="Q10989" s="2">
        <f ca="1">IF(Proc[[#This Row],[DateClosed]]="",ABS(NETWORKDAYS(Proc[[#This Row],[DateOpened]],TODAY()))-1,ABS(NETWORKDAYS(Proc[[#This Row],[DateOpened]],Proc[[#This Row],[DateClosed]]))-1)</f>
        <v>0</v>
      </c>
      <c r="R10989" s="140" t="s">
        <v>415</v>
      </c>
      <c r="S10989" s="155"/>
      <c r="T10989" s="155"/>
    </row>
    <row r="10990" spans="1:20">
      <c r="A10990" s="162" t="s">
        <v>13308</v>
      </c>
      <c r="B10990" s="155" t="str">
        <f>IFERROR(VLOOKUP(Proc[[#This Row],[App]],Table2[],3,0),"open")</f>
        <v>open</v>
      </c>
      <c r="C10990" s="164" t="s">
        <v>375</v>
      </c>
      <c r="D10990" t="s">
        <v>13317</v>
      </c>
      <c r="E10990" s="162" t="s">
        <v>13326</v>
      </c>
      <c r="F10990" s="155" t="s">
        <v>1043</v>
      </c>
      <c r="G10990" s="162" t="s">
        <v>406</v>
      </c>
      <c r="H10990" s="155" t="str">
        <f>IF(Proc[[#This Row],[type]]="LFF (MDG-F)",MID(Proc[[#This Row],[Obj]],13,10),"")</f>
        <v>SE50Z03104</v>
      </c>
      <c r="J10990" s="155" t="b">
        <f>Proc[[#This Row],[Requested]]=Proc[[#This Row],[CurrentParent]]</f>
        <v>0</v>
      </c>
      <c r="K10990" s="155" t="str">
        <f>IF(Proc[[#This Row],[Author]]="Marcela Urrego",VLOOKUP(LEFT(Proc[[#This Row],[Requested]],1),Table3[#All],2,0),VLOOKUP(Proc[[#This Row],[Author]],Table4[],2,0))</f>
        <v>HC</v>
      </c>
      <c r="L10990" s="155"/>
      <c r="M10990" s="140">
        <v>46134</v>
      </c>
      <c r="N10990" s="140"/>
      <c r="O10990" s="140"/>
      <c r="P10990" s="140" t="str">
        <f ca="1">IF(Proc[[#This Row],[DaysAgeing]]&gt;5,"yep","on track")</f>
        <v>on track</v>
      </c>
      <c r="Q10990" s="2">
        <f ca="1">IF(Proc[[#This Row],[DateClosed]]="",ABS(NETWORKDAYS(Proc[[#This Row],[DateOpened]],TODAY()))-1,ABS(NETWORKDAYS(Proc[[#This Row],[DateOpened]],Proc[[#This Row],[DateClosed]]))-1)</f>
        <v>0</v>
      </c>
      <c r="R10990" s="140" t="s">
        <v>415</v>
      </c>
      <c r="S10990" s="155"/>
      <c r="T10990" s="155"/>
    </row>
    <row r="10991" spans="1:20">
      <c r="A10991" s="162" t="s">
        <v>13308</v>
      </c>
      <c r="B10991" s="155" t="str">
        <f>IFERROR(VLOOKUP(Proc[[#This Row],[App]],Table2[],3,0),"open")</f>
        <v>open</v>
      </c>
      <c r="C10991" s="164" t="s">
        <v>375</v>
      </c>
      <c r="D10991" t="s">
        <v>13318</v>
      </c>
      <c r="E10991" s="162" t="s">
        <v>13326</v>
      </c>
      <c r="F10991" s="155" t="s">
        <v>1043</v>
      </c>
      <c r="G10991" s="162" t="s">
        <v>406</v>
      </c>
      <c r="H10991" s="155" t="str">
        <f>IF(Proc[[#This Row],[type]]="LFF (MDG-F)",MID(Proc[[#This Row],[Obj]],13,10),"")</f>
        <v>EG50Z03104</v>
      </c>
      <c r="J10991" s="155" t="b">
        <f>Proc[[#This Row],[Requested]]=Proc[[#This Row],[CurrentParent]]</f>
        <v>0</v>
      </c>
      <c r="K10991" s="155" t="str">
        <f>IF(Proc[[#This Row],[Author]]="Marcela Urrego",VLOOKUP(LEFT(Proc[[#This Row],[Requested]],1),Table3[#All],2,0),VLOOKUP(Proc[[#This Row],[Author]],Table4[],2,0))</f>
        <v>HC</v>
      </c>
      <c r="L10991" s="155"/>
      <c r="M10991" s="140">
        <v>46134</v>
      </c>
      <c r="N10991" s="140"/>
      <c r="O10991" s="140"/>
      <c r="P10991" s="140" t="str">
        <f ca="1">IF(Proc[[#This Row],[DaysAgeing]]&gt;5,"yep","on track")</f>
        <v>on track</v>
      </c>
      <c r="Q10991" s="2">
        <f ca="1">IF(Proc[[#This Row],[DateClosed]]="",ABS(NETWORKDAYS(Proc[[#This Row],[DateOpened]],TODAY()))-1,ABS(NETWORKDAYS(Proc[[#This Row],[DateOpened]],Proc[[#This Row],[DateClosed]]))-1)</f>
        <v>0</v>
      </c>
      <c r="R10991" s="140" t="s">
        <v>415</v>
      </c>
      <c r="S10991" s="155"/>
      <c r="T10991" s="155"/>
    </row>
    <row r="10992" spans="1:20">
      <c r="A10992" s="162" t="s">
        <v>13308</v>
      </c>
      <c r="B10992" s="155" t="str">
        <f>IFERROR(VLOOKUP(Proc[[#This Row],[App]],Table2[],3,0),"open")</f>
        <v>open</v>
      </c>
      <c r="C10992" s="164" t="s">
        <v>370</v>
      </c>
      <c r="D10992" t="s">
        <v>13319</v>
      </c>
      <c r="E10992" s="162" t="s">
        <v>13326</v>
      </c>
      <c r="F10992" s="155" t="s">
        <v>1043</v>
      </c>
      <c r="G10992" s="162" t="s">
        <v>400</v>
      </c>
      <c r="H10992" s="155" t="str">
        <f>IF(Proc[[#This Row],[type]]="LFF (MDG-F)",MID(Proc[[#This Row],[Obj]],13,10),"")</f>
        <v/>
      </c>
      <c r="J10992" s="155" t="b">
        <f>Proc[[#This Row],[Requested]]=Proc[[#This Row],[CurrentParent]]</f>
        <v>0</v>
      </c>
      <c r="K10992" s="155" t="str">
        <f>IF(Proc[[#This Row],[Author]]="Marcela Urrego",VLOOKUP(LEFT(Proc[[#This Row],[Requested]],1),Table3[#All],2,0),VLOOKUP(Proc[[#This Row],[Author]],Table4[],2,0))</f>
        <v>HC</v>
      </c>
      <c r="L10992" s="155"/>
      <c r="M10992" s="140">
        <v>46134</v>
      </c>
      <c r="N10992" s="140"/>
      <c r="O10992" s="140"/>
      <c r="P10992" s="140" t="str">
        <f ca="1">IF(Proc[[#This Row],[DaysAgeing]]&gt;5,"yep","on track")</f>
        <v>on track</v>
      </c>
      <c r="Q10992" s="2">
        <f ca="1">IF(Proc[[#This Row],[DateClosed]]="",ABS(NETWORKDAYS(Proc[[#This Row],[DateOpened]],TODAY()))-1,ABS(NETWORKDAYS(Proc[[#This Row],[DateOpened]],Proc[[#This Row],[DateClosed]]))-1)</f>
        <v>0</v>
      </c>
      <c r="R10992" s="140" t="s">
        <v>415</v>
      </c>
      <c r="S10992" s="155"/>
      <c r="T10992" s="155"/>
    </row>
    <row r="10993" spans="1:20">
      <c r="A10993" s="162" t="s">
        <v>13308</v>
      </c>
      <c r="B10993" s="155" t="str">
        <f>IFERROR(VLOOKUP(Proc[[#This Row],[App]],Table2[],3,0),"open")</f>
        <v>open</v>
      </c>
      <c r="C10993" s="164" t="s">
        <v>375</v>
      </c>
      <c r="D10993" t="s">
        <v>13320</v>
      </c>
      <c r="E10993" s="162" t="s">
        <v>13326</v>
      </c>
      <c r="F10993" s="155" t="s">
        <v>1043</v>
      </c>
      <c r="G10993" s="162" t="s">
        <v>406</v>
      </c>
      <c r="H10993" s="155" t="str">
        <f>IF(Proc[[#This Row],[type]]="LFF (MDG-F)",MID(Proc[[#This Row],[Obj]],13,10),"")</f>
        <v>BE50Z03104</v>
      </c>
      <c r="J10993" s="155" t="b">
        <f>Proc[[#This Row],[Requested]]=Proc[[#This Row],[CurrentParent]]</f>
        <v>0</v>
      </c>
      <c r="K10993" s="155" t="str">
        <f>IF(Proc[[#This Row],[Author]]="Marcela Urrego",VLOOKUP(LEFT(Proc[[#This Row],[Requested]],1),Table3[#All],2,0),VLOOKUP(Proc[[#This Row],[Author]],Table4[],2,0))</f>
        <v>HC</v>
      </c>
      <c r="L10993" s="155"/>
      <c r="M10993" s="140">
        <v>46134</v>
      </c>
      <c r="N10993" s="140"/>
      <c r="O10993" s="140"/>
      <c r="P10993" s="140" t="str">
        <f ca="1">IF(Proc[[#This Row],[DaysAgeing]]&gt;5,"yep","on track")</f>
        <v>on track</v>
      </c>
      <c r="Q10993" s="2">
        <f ca="1">IF(Proc[[#This Row],[DateClosed]]="",ABS(NETWORKDAYS(Proc[[#This Row],[DateOpened]],TODAY()))-1,ABS(NETWORKDAYS(Proc[[#This Row],[DateOpened]],Proc[[#This Row],[DateClosed]]))-1)</f>
        <v>0</v>
      </c>
      <c r="R10993" s="140" t="s">
        <v>415</v>
      </c>
      <c r="S10993" s="155"/>
      <c r="T10993" s="155"/>
    </row>
    <row r="10994" spans="1:20">
      <c r="A10994" s="162" t="s">
        <v>13308</v>
      </c>
      <c r="B10994" s="155" t="str">
        <f>IFERROR(VLOOKUP(Proc[[#This Row],[App]],Table2[],3,0),"open")</f>
        <v>open</v>
      </c>
      <c r="C10994" s="164" t="s">
        <v>370</v>
      </c>
      <c r="D10994" t="s">
        <v>13321</v>
      </c>
      <c r="E10994" s="162" t="s">
        <v>13326</v>
      </c>
      <c r="F10994" s="155" t="s">
        <v>1043</v>
      </c>
      <c r="G10994" s="162" t="s">
        <v>400</v>
      </c>
      <c r="H10994" s="155" t="str">
        <f>IF(Proc[[#This Row],[type]]="LFF (MDG-F)",MID(Proc[[#This Row],[Obj]],13,10),"")</f>
        <v/>
      </c>
      <c r="J10994" s="155" t="b">
        <f>Proc[[#This Row],[Requested]]=Proc[[#This Row],[CurrentParent]]</f>
        <v>0</v>
      </c>
      <c r="K10994" s="155" t="str">
        <f>IF(Proc[[#This Row],[Author]]="Marcela Urrego",VLOOKUP(LEFT(Proc[[#This Row],[Requested]],1),Table3[#All],2,0),VLOOKUP(Proc[[#This Row],[Author]],Table4[],2,0))</f>
        <v>HC</v>
      </c>
      <c r="L10994" s="155"/>
      <c r="M10994" s="140">
        <v>46134</v>
      </c>
      <c r="N10994" s="140"/>
      <c r="O10994" s="140"/>
      <c r="P10994" s="140" t="str">
        <f ca="1">IF(Proc[[#This Row],[DaysAgeing]]&gt;5,"yep","on track")</f>
        <v>on track</v>
      </c>
      <c r="Q10994" s="2">
        <f ca="1">IF(Proc[[#This Row],[DateClosed]]="",ABS(NETWORKDAYS(Proc[[#This Row],[DateOpened]],TODAY()))-1,ABS(NETWORKDAYS(Proc[[#This Row],[DateOpened]],Proc[[#This Row],[DateClosed]]))-1)</f>
        <v>0</v>
      </c>
      <c r="R10994" s="140" t="s">
        <v>415</v>
      </c>
      <c r="S10994" s="155"/>
      <c r="T10994" s="155"/>
    </row>
    <row r="10995" spans="1:20">
      <c r="A10995" s="162" t="s">
        <v>13308</v>
      </c>
      <c r="B10995" s="155" t="str">
        <f>IFERROR(VLOOKUP(Proc[[#This Row],[App]],Table2[],3,0),"open")</f>
        <v>open</v>
      </c>
      <c r="C10995" s="164" t="s">
        <v>375</v>
      </c>
      <c r="D10995" t="s">
        <v>13322</v>
      </c>
      <c r="E10995" s="162" t="s">
        <v>13326</v>
      </c>
      <c r="F10995" s="155" t="s">
        <v>1043</v>
      </c>
      <c r="G10995" s="162" t="s">
        <v>406</v>
      </c>
      <c r="H10995" s="155" t="str">
        <f>IF(Proc[[#This Row],[type]]="LFF (MDG-F)",MID(Proc[[#This Row],[Obj]],13,10),"")</f>
        <v>CZ50Z03104</v>
      </c>
      <c r="J10995" s="155" t="b">
        <f>Proc[[#This Row],[Requested]]=Proc[[#This Row],[CurrentParent]]</f>
        <v>0</v>
      </c>
      <c r="K10995" s="155" t="str">
        <f>IF(Proc[[#This Row],[Author]]="Marcela Urrego",VLOOKUP(LEFT(Proc[[#This Row],[Requested]],1),Table3[#All],2,0),VLOOKUP(Proc[[#This Row],[Author]],Table4[],2,0))</f>
        <v>HC</v>
      </c>
      <c r="L10995" s="155"/>
      <c r="M10995" s="140">
        <v>46134</v>
      </c>
      <c r="N10995" s="140"/>
      <c r="O10995" s="140"/>
      <c r="P10995" s="140" t="str">
        <f ca="1">IF(Proc[[#This Row],[DaysAgeing]]&gt;5,"yep","on track")</f>
        <v>on track</v>
      </c>
      <c r="Q10995" s="2">
        <f ca="1">IF(Proc[[#This Row],[DateClosed]]="",ABS(NETWORKDAYS(Proc[[#This Row],[DateOpened]],TODAY()))-1,ABS(NETWORKDAYS(Proc[[#This Row],[DateOpened]],Proc[[#This Row],[DateClosed]]))-1)</f>
        <v>0</v>
      </c>
      <c r="R10995" s="140" t="s">
        <v>415</v>
      </c>
      <c r="S10995" s="155"/>
      <c r="T10995" s="155"/>
    </row>
    <row r="10996" spans="1:20">
      <c r="A10996" s="162" t="s">
        <v>13308</v>
      </c>
      <c r="B10996" s="155" t="str">
        <f>IFERROR(VLOOKUP(Proc[[#This Row],[App]],Table2[],3,0),"open")</f>
        <v>open</v>
      </c>
      <c r="C10996" s="164" t="s">
        <v>375</v>
      </c>
      <c r="D10996" t="s">
        <v>13323</v>
      </c>
      <c r="E10996" s="162" t="s">
        <v>13326</v>
      </c>
      <c r="F10996" s="155" t="s">
        <v>1043</v>
      </c>
      <c r="G10996" s="162" t="s">
        <v>406</v>
      </c>
      <c r="H10996" s="155" t="str">
        <f>IF(Proc[[#This Row],[type]]="LFF (MDG-F)",MID(Proc[[#This Row],[Obj]],13,10),"")</f>
        <v>NL50Z03106</v>
      </c>
      <c r="J10996" s="155" t="b">
        <f>Proc[[#This Row],[Requested]]=Proc[[#This Row],[CurrentParent]]</f>
        <v>0</v>
      </c>
      <c r="K10996" s="155" t="str">
        <f>IF(Proc[[#This Row],[Author]]="Marcela Urrego",VLOOKUP(LEFT(Proc[[#This Row],[Requested]],1),Table3[#All],2,0),VLOOKUP(Proc[[#This Row],[Author]],Table4[],2,0))</f>
        <v>HC</v>
      </c>
      <c r="L10996" s="155"/>
      <c r="M10996" s="140">
        <v>46134</v>
      </c>
      <c r="N10996" s="140"/>
      <c r="O10996" s="140"/>
      <c r="P10996" s="140" t="str">
        <f ca="1">IF(Proc[[#This Row],[DaysAgeing]]&gt;5,"yep","on track")</f>
        <v>on track</v>
      </c>
      <c r="Q10996" s="2">
        <f ca="1">IF(Proc[[#This Row],[DateClosed]]="",ABS(NETWORKDAYS(Proc[[#This Row],[DateOpened]],TODAY()))-1,ABS(NETWORKDAYS(Proc[[#This Row],[DateOpened]],Proc[[#This Row],[DateClosed]]))-1)</f>
        <v>0</v>
      </c>
      <c r="R10996" s="140" t="s">
        <v>415</v>
      </c>
      <c r="S10996" s="155"/>
      <c r="T10996" s="155"/>
    </row>
    <row r="10997" spans="1:20">
      <c r="A10997" s="162" t="s">
        <v>13308</v>
      </c>
      <c r="B10997" s="155" t="str">
        <f>IFERROR(VLOOKUP(Proc[[#This Row],[App]],Table2[],3,0),"open")</f>
        <v>open</v>
      </c>
      <c r="C10997" s="164" t="s">
        <v>375</v>
      </c>
      <c r="D10997" t="s">
        <v>13324</v>
      </c>
      <c r="E10997" s="162" t="s">
        <v>13326</v>
      </c>
      <c r="F10997" s="155" t="s">
        <v>1043</v>
      </c>
      <c r="G10997" s="162" t="s">
        <v>406</v>
      </c>
      <c r="H10997" s="155" t="str">
        <f>IF(Proc[[#This Row],[type]]="LFF (MDG-F)",MID(Proc[[#This Row],[Obj]],13,10),"")</f>
        <v>AT50R03104</v>
      </c>
      <c r="J10997" s="155" t="b">
        <f>Proc[[#This Row],[Requested]]=Proc[[#This Row],[CurrentParent]]</f>
        <v>0</v>
      </c>
      <c r="K10997" s="155" t="str">
        <f>IF(Proc[[#This Row],[Author]]="Marcela Urrego",VLOOKUP(LEFT(Proc[[#This Row],[Requested]],1),Table3[#All],2,0),VLOOKUP(Proc[[#This Row],[Author]],Table4[],2,0))</f>
        <v>HC</v>
      </c>
      <c r="L10997" s="155"/>
      <c r="M10997" s="140">
        <v>46134</v>
      </c>
      <c r="N10997" s="140"/>
      <c r="O10997" s="140"/>
      <c r="P10997" s="140" t="str">
        <f ca="1">IF(Proc[[#This Row],[DaysAgeing]]&gt;5,"yep","on track")</f>
        <v>on track</v>
      </c>
      <c r="Q10997" s="2">
        <f ca="1">IF(Proc[[#This Row],[DateClosed]]="",ABS(NETWORKDAYS(Proc[[#This Row],[DateOpened]],TODAY()))-1,ABS(NETWORKDAYS(Proc[[#This Row],[DateOpened]],Proc[[#This Row],[DateClosed]]))-1)</f>
        <v>0</v>
      </c>
      <c r="R10997" s="140" t="s">
        <v>415</v>
      </c>
      <c r="S10997" s="155"/>
      <c r="T10997" s="155"/>
    </row>
    <row r="10998" spans="1:20">
      <c r="A10998" s="162" t="s">
        <v>13308</v>
      </c>
      <c r="B10998" s="155" t="str">
        <f>IFERROR(VLOOKUP(Proc[[#This Row],[App]],Table2[],3,0),"open")</f>
        <v>open</v>
      </c>
      <c r="C10998" s="164" t="s">
        <v>370</v>
      </c>
      <c r="D10998" t="s">
        <v>13325</v>
      </c>
      <c r="E10998" s="162" t="s">
        <v>13326</v>
      </c>
      <c r="F10998" s="155" t="s">
        <v>1043</v>
      </c>
      <c r="G10998" s="162" t="s">
        <v>400</v>
      </c>
      <c r="H10998" s="155" t="str">
        <f>IF(Proc[[#This Row],[type]]="LFF (MDG-F)",MID(Proc[[#This Row],[Obj]],13,10),"")</f>
        <v/>
      </c>
      <c r="J10998" s="155" t="b">
        <f>Proc[[#This Row],[Requested]]=Proc[[#This Row],[CurrentParent]]</f>
        <v>0</v>
      </c>
      <c r="K10998" s="155" t="str">
        <f>IF(Proc[[#This Row],[Author]]="Marcela Urrego",VLOOKUP(LEFT(Proc[[#This Row],[Requested]],1),Table3[#All],2,0),VLOOKUP(Proc[[#This Row],[Author]],Table4[],2,0))</f>
        <v>HC</v>
      </c>
      <c r="L10998" s="155"/>
      <c r="M10998" s="140">
        <v>46134</v>
      </c>
      <c r="N10998" s="140"/>
      <c r="O10998" s="140"/>
      <c r="P10998" s="140" t="str">
        <f ca="1">IF(Proc[[#This Row],[DaysAgeing]]&gt;5,"yep","on track")</f>
        <v>on track</v>
      </c>
      <c r="Q10998" s="2">
        <f ca="1">IF(Proc[[#This Row],[DateClosed]]="",ABS(NETWORKDAYS(Proc[[#This Row],[DateOpened]],TODAY()))-1,ABS(NETWORKDAYS(Proc[[#This Row],[DateOpened]],Proc[[#This Row],[DateClosed]]))-1)</f>
        <v>0</v>
      </c>
      <c r="R10998" s="140" t="s">
        <v>415</v>
      </c>
      <c r="S10998" s="155"/>
      <c r="T10998" s="155"/>
    </row>
    <row r="10999" spans="1:20">
      <c r="A10999" t="s">
        <v>13327</v>
      </c>
      <c r="B10999" s="155" t="str">
        <f>IFERROR(VLOOKUP(Proc[[#This Row],[App]],Table2[],3,0),"open")</f>
        <v>open</v>
      </c>
      <c r="C10999" s="164" t="s">
        <v>370</v>
      </c>
      <c r="D10999" t="s">
        <v>11773</v>
      </c>
      <c r="E10999" s="164" t="s">
        <v>13300</v>
      </c>
      <c r="F10999" s="155" t="s">
        <v>2882</v>
      </c>
      <c r="G10999" s="164" t="s">
        <v>400</v>
      </c>
      <c r="H10999" s="155" t="str">
        <f>IF(Proc[[#This Row],[type]]="LFF (MDG-F)",MID(Proc[[#This Row],[Obj]],13,10),"")</f>
        <v/>
      </c>
      <c r="J10999" s="155" t="b">
        <f>Proc[[#This Row],[Requested]]=Proc[[#This Row],[CurrentParent]]</f>
        <v>0</v>
      </c>
      <c r="K10999" s="155" t="str">
        <f>IF(Proc[[#This Row],[Author]]="Marcela Urrego",VLOOKUP(LEFT(Proc[[#This Row],[Requested]],1),Table3[#All],2,0),VLOOKUP(Proc[[#This Row],[Author]],Table4[],2,0))</f>
        <v>HC</v>
      </c>
      <c r="L10999" s="155"/>
      <c r="M10999" s="140">
        <v>46134</v>
      </c>
      <c r="N10999" s="140"/>
      <c r="O10999" s="140"/>
      <c r="P10999" s="140" t="str">
        <f ca="1">IF(Proc[[#This Row],[DaysAgeing]]&gt;5,"yep","on track")</f>
        <v>on track</v>
      </c>
      <c r="Q10999" s="2">
        <f ca="1">IF(Proc[[#This Row],[DateClosed]]="",ABS(NETWORKDAYS(Proc[[#This Row],[DateOpened]],TODAY()))-1,ABS(NETWORKDAYS(Proc[[#This Row],[DateOpened]],Proc[[#This Row],[DateClosed]]))-1)</f>
        <v>0</v>
      </c>
      <c r="R10999" s="140" t="s">
        <v>7402</v>
      </c>
      <c r="S10999" s="155"/>
      <c r="T10999" s="155"/>
    </row>
    <row r="11000" spans="1:20">
      <c r="A11000" t="s">
        <v>13332</v>
      </c>
      <c r="B11000" s="155" t="str">
        <f>IFERROR(VLOOKUP(Proc[[#This Row],[App]],Table2[],3,0),"open")</f>
        <v>open</v>
      </c>
      <c r="C11000" s="164" t="s">
        <v>370</v>
      </c>
      <c r="D11000" t="s">
        <v>13330</v>
      </c>
      <c r="E11000" t="s">
        <v>4035</v>
      </c>
      <c r="F11000" s="155" t="s">
        <v>13336</v>
      </c>
      <c r="G11000" t="s">
        <v>400</v>
      </c>
      <c r="H11000" s="155" t="str">
        <f>IF(Proc[[#This Row],[type]]="LFF (MDG-F)",MID(Proc[[#This Row],[Obj]],13,10),"")</f>
        <v/>
      </c>
      <c r="J11000" s="155" t="b">
        <f>Proc[[#This Row],[Requested]]=Proc[[#This Row],[CurrentParent]]</f>
        <v>0</v>
      </c>
      <c r="K11000" s="155" t="str">
        <f>IF(Proc[[#This Row],[Author]]="Marcela Urrego",VLOOKUP(LEFT(Proc[[#This Row],[Requested]],1),Table3[#All],2,0),VLOOKUP(Proc[[#This Row],[Author]],Table4[],2,0))</f>
        <v>HC</v>
      </c>
      <c r="L11000" s="155"/>
      <c r="M11000" s="140">
        <v>46134</v>
      </c>
      <c r="N11000" s="140"/>
      <c r="O11000" s="140"/>
      <c r="P11000" s="140" t="str">
        <f ca="1">IF(Proc[[#This Row],[DaysAgeing]]&gt;5,"yep","on track")</f>
        <v>on track</v>
      </c>
      <c r="Q11000" s="2">
        <f ca="1">IF(Proc[[#This Row],[DateClosed]]="",ABS(NETWORKDAYS(Proc[[#This Row],[DateOpened]],TODAY()))-1,ABS(NETWORKDAYS(Proc[[#This Row],[DateOpened]],Proc[[#This Row],[DateClosed]]))-1)</f>
        <v>0</v>
      </c>
      <c r="R11000" s="140" t="s">
        <v>13333</v>
      </c>
      <c r="S11000" s="155"/>
      <c r="T11000" s="155"/>
    </row>
    <row r="11001" spans="1:20">
      <c r="A11001" s="164" t="s">
        <v>13332</v>
      </c>
      <c r="B11001" s="155" t="str">
        <f>IFERROR(VLOOKUP(Proc[[#This Row],[App]],Table2[],3,0),"open")</f>
        <v>open</v>
      </c>
      <c r="C11001" s="164" t="s">
        <v>370</v>
      </c>
      <c r="D11001" t="s">
        <v>13331</v>
      </c>
      <c r="E11001" t="s">
        <v>4035</v>
      </c>
      <c r="F11001" s="155" t="s">
        <v>13337</v>
      </c>
      <c r="G11001" s="164" t="s">
        <v>400</v>
      </c>
      <c r="H11001" s="155" t="str">
        <f>IF(Proc[[#This Row],[type]]="LFF (MDG-F)",MID(Proc[[#This Row],[Obj]],13,10),"")</f>
        <v/>
      </c>
      <c r="J11001" s="155" t="b">
        <f>Proc[[#This Row],[Requested]]=Proc[[#This Row],[CurrentParent]]</f>
        <v>0</v>
      </c>
      <c r="K11001" s="155" t="str">
        <f>IF(Proc[[#This Row],[Author]]="Marcela Urrego",VLOOKUP(LEFT(Proc[[#This Row],[Requested]],1),Table3[#All],2,0),VLOOKUP(Proc[[#This Row],[Author]],Table4[],2,0))</f>
        <v>HC</v>
      </c>
      <c r="L11001" s="155"/>
      <c r="M11001" s="140">
        <v>46134</v>
      </c>
      <c r="N11001" s="140"/>
      <c r="O11001" s="140"/>
      <c r="P11001" s="140" t="str">
        <f ca="1">IF(Proc[[#This Row],[DaysAgeing]]&gt;5,"yep","on track")</f>
        <v>on track</v>
      </c>
      <c r="Q11001" s="2">
        <f ca="1">IF(Proc[[#This Row],[DateClosed]]="",ABS(NETWORKDAYS(Proc[[#This Row],[DateOpened]],TODAY()))-1,ABS(NETWORKDAYS(Proc[[#This Row],[DateOpened]],Proc[[#This Row],[DateClosed]]))-1)</f>
        <v>0</v>
      </c>
      <c r="R11001" s="140" t="s">
        <v>13333</v>
      </c>
      <c r="S11001" s="155"/>
      <c r="T11001" s="155"/>
    </row>
  </sheetData>
  <phoneticPr fontId="0" type="noConversion"/>
  <conditionalFormatting sqref="D642">
    <cfRule type="duplicateValues" dxfId="24" priority="7"/>
  </conditionalFormatting>
  <conditionalFormatting sqref="D1017:D1042">
    <cfRule type="duplicateValues" dxfId="23" priority="5"/>
  </conditionalFormatting>
  <conditionalFormatting sqref="I10752:I10762">
    <cfRule type="duplicateValues" dxfId="22" priority="3"/>
  </conditionalFormatting>
  <conditionalFormatting sqref="I10810:I10816 I10807:I10808 I10801:I10803 I10785:I10796 I10771:I10774 I10779:I10781 I10861:I10863 I10868:I10869 I10830:I10856">
    <cfRule type="duplicateValues" dxfId="21" priority="2"/>
  </conditionalFormatting>
  <conditionalFormatting sqref="D2:D11001">
    <cfRule type="duplicateValues" dxfId="0" priority="11"/>
  </conditionalFormatting>
  <conditionalFormatting sqref="E10980:E10981">
    <cfRule type="duplicateValues" dxfId="2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8"/>
  <sheetViews>
    <sheetView topLeftCell="A128" workbookViewId="0">
      <selection activeCell="A158" sqref="A158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  <row r="158" spans="1:2">
      <c r="A158" s="140" t="s">
        <v>13333</v>
      </c>
      <c r="B158" s="164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2026-04-22T11:48:00Z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