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AC8200AA-558E-43FD-84F3-D86A574769EF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1" sheetId="36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2" hidden="1">'2023'!$A$1:$M$1</definedName>
    <definedName name="_xlnm._FilterDatabase" localSheetId="3" hidden="1">People!$A$1:$B$1</definedName>
    <definedName name="_xlnm._FilterDatabase" localSheetId="6" hidden="1">Pvt!$A$3:$C$16</definedName>
    <definedName name="_xlnm._FilterDatabase" localSheetId="0" hidden="1">STUCT1!#REF!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01" i="2" l="1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<sst xmlns="http://schemas.openxmlformats.org/spreadsheetml/2006/main" count="45117" uniqueCount="8082">
  <si>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</si>
  <si>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</si>
  <si>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</si>
  <si>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</si>
  <si>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</si>
  <si>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</si>
  <si>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</si>
  <si>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</si>
  <si>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</si>
  <si>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</si>
  <si>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</si>
  <si>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</si>
  <si>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</si>
  <si>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</si>
  <si>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</si>
  <si>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</si>
  <si>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</si>
  <si>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</si>
  <si>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</si>
  <si>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</si>
  <si>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</si>
  <si>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</si>
  <si>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</si>
  <si>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</si>
  <si>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</si>
  <si>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</si>
  <si>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</si>
  <si>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</si>
  <si>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</si>
  <si>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</si>
  <si>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</si>
  <si>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</si>
  <si>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</si>
  <si>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</si>
  <si>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</si>
  <si>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</si>
  <si>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</si>
  <si>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</si>
  <si>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</si>
  <si>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</si>
  <si>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</si>
  <si>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</si>
  <si>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</si>
  <si>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</si>
  <si>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</si>
  <si>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</si>
  <si>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</si>
  <si>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</si>
  <si>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</si>
  <si>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</si>
  <si>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</si>
  <si>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</si>
  <si>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</si>
  <si>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</si>
  <si>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</si>
  <si>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</si>
  <si>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</si>
  <si>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</si>
  <si>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</si>
  <si>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</si>
  <si>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</si>
  <si>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</si>
  <si>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</si>
  <si>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</si>
  <si>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</si>
  <si>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</si>
  <si>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</si>
  <si>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</si>
  <si>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</si>
  <si>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</si>
  <si>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</si>
  <si>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</si>
  <si>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</si>
  <si>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</si>
  <si>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</si>
  <si>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</si>
  <si>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</si>
  <si>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</si>
  <si>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</si>
  <si>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</si>
  <si>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</si>
  <si>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</si>
  <si>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</si>
  <si>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</si>
  <si>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</si>
  <si>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</si>
  <si>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</si>
  <si>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</si>
  <si>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</si>
  <si>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</si>
  <si>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</si>
  <si>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</si>
  <si>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</si>
  <si>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</si>
  <si>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</si>
  <si>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</si>
  <si>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</si>
  <si>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</si>
  <si>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</si>
  <si>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</si>
  <si>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</si>
  <si>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</si>
  <si>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</si>
  <si>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</si>
  <si>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</si>
  <si>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</si>
  <si>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</si>
  <si>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</si>
  <si>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</si>
  <si>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</si>
  <si>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</si>
  <si>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</si>
  <si>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</si>
  <si>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</si>
  <si>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</si>
  <si>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</si>
  <si>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</si>
  <si>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</si>
  <si>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</si>
  <si>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</si>
  <si>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</si>
  <si>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</si>
  <si>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</si>
  <si>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</si>
  <si>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</si>
  <si>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</si>
  <si>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</si>
  <si>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</si>
  <si>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</si>
  <si>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</si>
  <si>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</si>
  <si>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</si>
  <si>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</si>
  <si>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</si>
  <si>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</si>
  <si>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</si>
  <si>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</si>
  <si>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</si>
  <si>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</si>
  <si>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</si>
  <si>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</si>
  <si>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</si>
  <si>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</si>
  <si>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</si>
  <si>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</si>
  <si>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</si>
  <si>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</si>
  <si>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</si>
  <si>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</si>
  <si>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</si>
  <si>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</si>
  <si>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</si>
  <si>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</si>
  <si>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</si>
  <si>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</si>
  <si>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</si>
  <si>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</si>
  <si>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</si>
  <si>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</si>
  <si>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</si>
  <si>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</si>
  <si>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</si>
  <si>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</si>
  <si>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</si>
  <si>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</si>
  <si>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</si>
  <si>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</si>
  <si>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</si>
  <si>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</si>
  <si>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</si>
  <si>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</si>
  <si>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</si>
  <si>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</si>
  <si>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</si>
  <si>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</si>
  <si>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</si>
  <si>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</si>
  <si>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</si>
  <si>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</si>
  <si>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</si>
  <si>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</si>
  <si>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</si>
  <si>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</si>
  <si>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</si>
  <si>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</si>
  <si>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</si>
  <si>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</si>
  <si>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</si>
  <si>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</si>
  <si>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</si>
  <si>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</si>
  <si>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</si>
  <si>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</si>
  <si>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</si>
  <si>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</si>
  <si>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</si>
  <si>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</si>
  <si>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</si>
  <si>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</si>
  <si>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</si>
  <si>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</si>
  <si>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</si>
  <si>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</si>
  <si>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</si>
  <si>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</si>
  <si>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</si>
  <si>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</si>
  <si>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</si>
  <si>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</si>
  <si>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</si>
  <si>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</si>
  <si>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</si>
  <si>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</si>
  <si>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</si>
  <si>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</si>
  <si>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</si>
  <si>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</si>
  <si>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</si>
  <si>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</si>
  <si>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</si>
  <si>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</si>
  <si>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</si>
  <si>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</si>
  <si>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</si>
  <si>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</si>
  <si>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</si>
  <si>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</si>
  <si>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</si>
  <si>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</si>
  <si>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</si>
  <si>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</si>
  <si>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</si>
  <si>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</si>
  <si>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</si>
  <si>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</si>
  <si>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</si>
  <si>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</si>
  <si>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</si>
  <si>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</si>
  <si>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</si>
  <si>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</si>
  <si>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</si>
  <si>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</si>
  <si>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</si>
  <si>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</si>
  <si>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</si>
  <si>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</si>
  <si>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</si>
  <si>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</si>
  <si>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</si>
  <si>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</si>
  <si>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</si>
  <si>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</si>
  <si>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</si>
  <si>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</si>
  <si>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</si>
  <si>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</si>
  <si>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</si>
  <si>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</si>
  <si>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</si>
  <si>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</si>
  <si>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</si>
  <si>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</si>
  <si>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</si>
  <si>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</si>
  <si>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</si>
  <si>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</si>
  <si>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</si>
  <si>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</si>
  <si>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</si>
  <si>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</si>
  <si>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</si>
  <si>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</si>
  <si>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</si>
  <si>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</si>
  <si>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</si>
  <si>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</si>
  <si>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</si>
  <si>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</si>
  <si>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</si>
  <si>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</si>
  <si>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</si>
  <si>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</si>
  <si>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</si>
  <si>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</si>
  <si>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</si>
  <si>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</si>
  <si>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</si>
  <si>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</si>
  <si>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</si>
  <si>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</si>
  <si>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</si>
  <si>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</si>
  <si>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</si>
  <si>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</si>
  <si>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</si>
  <si>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</si>
  <si>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</si>
  <si>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</si>
  <si>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</si>
  <si>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</si>
  <si>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</si>
  <si>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</si>
  <si>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</si>
  <si>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</si>
  <si>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</si>
  <si>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</si>
  <si>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</si>
  <si>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</si>
  <si>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</si>
  <si>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</si>
  <si>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</si>
  <si>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</si>
  <si>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</si>
  <si>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</si>
  <si>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</si>
  <si>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</si>
  <si>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</si>
  <si>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</si>
  <si>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</si>
  <si>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</si>
  <si>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</si>
  <si>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</si>
  <si>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</si>
  <si>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</si>
  <si>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</si>
  <si>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</si>
  <si>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</si>
  <si>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</si>
  <si>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</si>
  <si>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</si>
  <si>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</si>
  <si>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</si>
  <si>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</si>
  <si>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</si>
  <si>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</si>
  <si>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</si>
  <si>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</si>
  <si>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</si>
  <si>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</si>
  <si>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</si>
  <si>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</si>
  <si>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</si>
  <si>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</si>
  <si>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</si>
  <si>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</si>
  <si>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</si>
  <si>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</si>
  <si>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</si>
  <si>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</si>
  <si>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</si>
  <si>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</si>
  <si>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</si>
  <si>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</si>
  <si>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</si>
  <si>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</si>
  <si>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</si>
  <si>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</si>
  <si>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</si>
  <si>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</si>
  <si>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</si>
  <si>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</si>
  <si>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</si>
  <si>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</si>
  <si>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</si>
  <si>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</si>
  <si>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</si>
  <si>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</si>
  <si>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</si>
  <si>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</si>
  <si>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</si>
  <si>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</si>
  <si>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</si>
  <si>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</si>
  <si>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</si>
  <si>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</si>
  <si>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</si>
  <si>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</si>
  <si>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</si>
  <si>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</si>
  <si>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</si>
  <si>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</si>
  <si>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</si>
  <si>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</si>
  <si>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</si>
  <si>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</si>
  <si>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</si>
  <si>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</si>
  <si>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</si>
  <si>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</si>
  <si>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</si>
  <si>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</si>
  <si>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</si>
  <si>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</si>
  <si>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</si>
  <si>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</si>
  <si>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</si>
  <si>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</si>
  <si>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</si>
  <si>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</si>
  <si>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</si>
  <si>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</si>
  <si>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</si>
  <si>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</si>
  <si>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</si>
  <si>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</si>
  <si>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</si>
  <si>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</si>
  <si>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</si>
  <si>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</si>
  <si>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</si>
  <si>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</si>
  <si>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</si>
  <si>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</si>
  <si>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</si>
  <si>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</si>
  <si>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</si>
  <si>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</si>
  <si>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</si>
  <si>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</si>
  <si>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</si>
  <si>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</si>
  <si>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</si>
  <si>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</si>
  <si>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</si>
  <si>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</si>
  <si>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</si>
  <si>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</si>
  <si>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</si>
  <si>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</si>
  <si>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</si>
  <si>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</si>
  <si>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</si>
  <si>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</si>
  <si>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</si>
  <si>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</si>
  <si>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</si>
  <si>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</si>
  <si>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</si>
  <si>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</si>
  <si>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</si>
  <si>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</si>
  <si>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</si>
  <si>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</si>
  <si>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</si>
  <si>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</si>
  <si>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</si>
  <si>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</si>
  <si>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</si>
  <si>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</si>
  <si>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</si>
  <si>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</si>
  <si>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</si>
  <si>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</si>
  <si>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</si>
  <si>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</si>
  <si>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</si>
  <si>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</si>
  <si>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</si>
  <si>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</si>
  <si>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</si>
  <si>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</si>
  <si>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</si>
  <si>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</si>
  <si>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</si>
  <si>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</si>
  <si>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</si>
  <si>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</si>
  <si>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</si>
  <si>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</si>
  <si>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</si>
  <si>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</si>
  <si>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</si>
  <si>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</si>
  <si>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</si>
  <si>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</si>
  <si>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</si>
  <si>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</si>
  <si>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</si>
  <si>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</si>
  <si>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</si>
  <si>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</si>
  <si>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</si>
  <si>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</si>
  <si>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</si>
  <si>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</si>
  <si>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</si>
  <si>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</si>
  <si>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</si>
  <si>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</si>
  <si>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</si>
  <si>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</si>
  <si>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</si>
  <si>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</si>
  <si>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</si>
  <si>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</si>
  <si>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</si>
  <si>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</si>
  <si>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</si>
  <si>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</si>
  <si>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</si>
  <si>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</si>
  <si>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</si>
  <si>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</si>
  <si>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</si>
  <si>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</si>
  <si>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</si>
  <si>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</si>
  <si>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</si>
  <si>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</si>
  <si>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</si>
  <si>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</si>
  <si>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</si>
  <si>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</si>
  <si>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</si>
  <si>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</si>
  <si>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</si>
  <si>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</si>
  <si>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</si>
  <si>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</si>
  <si>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</si>
  <si>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</si>
  <si>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</si>
  <si>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</si>
  <si>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</si>
  <si>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</si>
  <si>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</si>
  <si>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</si>
  <si>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</si>
  <si>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</si>
  <si>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</si>
  <si>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</si>
  <si>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</si>
  <si>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</si>
  <si>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</si>
  <si>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</si>
  <si>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</si>
  <si>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</si>
  <si>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</si>
  <si>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</si>
  <si>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</si>
  <si>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</si>
  <si>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</si>
  <si>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</si>
  <si>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</si>
  <si>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</si>
  <si>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</si>
  <si>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</si>
  <si>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</si>
  <si>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</si>
  <si>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</si>
  <si>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</si>
  <si>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</si>
  <si>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</si>
  <si>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</si>
  <si>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</si>
  <si>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</si>
  <si>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</si>
  <si>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</si>
  <si>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</si>
  <si>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</si>
  <si>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</si>
  <si>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</si>
  <si>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</si>
  <si>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</si>
  <si>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</si>
  <si>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</si>
  <si>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</si>
  <si>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</si>
  <si>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</si>
  <si>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</si>
  <si>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</si>
  <si>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</si>
  <si>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</si>
  <si>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</si>
  <si>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</si>
  <si>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</si>
  <si>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</si>
  <si>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</si>
  <si>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</si>
  <si>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</si>
  <si>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</si>
  <si>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</si>
  <si>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</si>
  <si>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</si>
  <si>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</si>
  <si>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</si>
  <si>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</si>
  <si>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</si>
  <si>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</si>
  <si>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</si>
  <si>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</si>
  <si>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</si>
  <si>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</si>
  <si>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</si>
  <si>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</si>
  <si>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</si>
  <si>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</si>
  <si>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</si>
  <si>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</si>
  <si>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</si>
  <si>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</si>
  <si>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</si>
  <si>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</si>
  <si>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</si>
  <si>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</si>
  <si>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</si>
  <si>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</si>
  <si>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</si>
  <si>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</si>
  <si>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</si>
  <si>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</si>
  <si>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</si>
  <si>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</si>
  <si>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</si>
  <si>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</si>
  <si>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</si>
  <si>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</si>
  <si>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</si>
  <si>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</si>
  <si>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</si>
  <si>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</si>
  <si>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</si>
  <si>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</si>
  <si>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</si>
  <si>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</si>
  <si>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</si>
  <si>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</si>
  <si>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</si>
  <si>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</si>
  <si>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</si>
  <si>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</si>
  <si>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</si>
  <si>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</si>
  <si>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</si>
  <si>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</si>
  <si>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</si>
  <si>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</si>
  <si>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</si>
  <si>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</si>
  <si>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</si>
  <si>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</si>
  <si>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</si>
  <si>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</si>
  <si>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</si>
  <si>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</si>
  <si>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</si>
  <si>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</si>
  <si>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</si>
  <si>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</si>
  <si>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</si>
  <si>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</si>
  <si>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</si>
  <si>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</si>
  <si>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</si>
  <si>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</si>
  <si>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</si>
  <si>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</si>
  <si>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</si>
  <si>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</si>
  <si>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</si>
  <si>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</si>
  <si>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</si>
  <si>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</si>
  <si>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</si>
  <si>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</si>
  <si>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</si>
  <si>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</si>
  <si>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</si>
  <si>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</si>
  <si>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</si>
  <si>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</si>
  <si>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</si>
  <si>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</si>
  <si>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</si>
  <si>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</si>
  <si>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</si>
  <si>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</si>
  <si>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</si>
  <si>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</si>
  <si>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</si>
  <si>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</si>
  <si>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</si>
  <si>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</si>
  <si>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</si>
  <si>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</si>
  <si>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</si>
  <si>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</si>
  <si>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</si>
  <si>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</si>
  <si>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</si>
  <si>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</si>
  <si>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</si>
  <si>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</si>
  <si>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</si>
  <si>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</si>
  <si>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</si>
  <si>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</si>
  <si>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</si>
  <si>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</si>
  <si>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</si>
  <si>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</si>
  <si>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</si>
  <si>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</si>
  <si>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</si>
  <si>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</si>
  <si>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</si>
  <si>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</si>
  <si>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</si>
  <si>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</si>
  <si>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</si>
  <si>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</si>
  <si>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</si>
  <si>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</si>
  <si>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</si>
  <si>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</si>
  <si>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</si>
  <si>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</si>
  <si>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</si>
  <si>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</si>
  <si>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</si>
  <si>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</si>
  <si>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</si>
  <si>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</si>
  <si>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</si>
  <si>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</si>
  <si>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</si>
  <si>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</si>
  <si>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</si>
  <si>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</si>
  <si>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</si>
  <si>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</si>
  <si>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</si>
  <si>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</si>
  <si>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</si>
  <si>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</si>
  <si>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</si>
  <si>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</si>
  <si>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</si>
  <si>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</si>
  <si>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</si>
  <si>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</si>
  <si>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</si>
  <si>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</si>
  <si>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</si>
  <si>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</si>
  <si>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</si>
  <si>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</si>
  <si>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</si>
  <si>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</si>
  <si>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</si>
  <si>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</si>
  <si>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</si>
  <si>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</si>
  <si>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</si>
  <si>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</si>
  <si>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</si>
  <si>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</si>
  <si>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</si>
  <si>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</si>
  <si>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</si>
  <si>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</si>
  <si>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</si>
  <si>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</si>
  <si>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</si>
  <si>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</si>
  <si>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</si>
  <si>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</si>
  <si>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</si>
  <si>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</si>
  <si>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</si>
  <si>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</si>
  <si>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</si>
  <si>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</si>
  <si>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</si>
  <si>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</si>
  <si>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</si>
  <si>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</si>
  <si>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</si>
  <si>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</si>
  <si>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</si>
  <si>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</si>
  <si>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</si>
  <si>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</si>
  <si>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</si>
  <si>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</si>
  <si>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</si>
  <si>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</si>
  <si>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</si>
  <si>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</si>
  <si>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</si>
  <si>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</si>
  <si>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</si>
  <si>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</si>
  <si>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</si>
  <si>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</si>
  <si>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</si>
  <si>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</si>
  <si>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</si>
  <si>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</si>
  <si>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</si>
  <si>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</si>
  <si>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</si>
  <si>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</si>
  <si>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</si>
  <si>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</si>
  <si>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</si>
  <si>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</si>
  <si>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</si>
  <si>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</si>
  <si>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</si>
  <si>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</si>
  <si>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</si>
  <si>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</si>
  <si>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</si>
  <si>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</si>
  <si>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</si>
  <si>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</si>
  <si>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</si>
  <si>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</si>
  <si>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</si>
  <si>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</si>
  <si>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</si>
  <si>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</si>
  <si>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</si>
  <si>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</si>
  <si>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</si>
  <si>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</si>
  <si>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</si>
  <si>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</si>
  <si>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</si>
  <si>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</si>
  <si>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</si>
  <si>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</si>
  <si>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</si>
  <si>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</si>
  <si>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</si>
  <si>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</si>
  <si>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</si>
  <si>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</si>
  <si>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</si>
  <si>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</si>
  <si>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</si>
  <si>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</si>
  <si>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</si>
  <si>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</si>
  <si>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</si>
  <si>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</si>
  <si>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</si>
  <si>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</si>
  <si>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</si>
  <si>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</si>
  <si>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</si>
  <si>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</si>
  <si>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</si>
  <si>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</si>
  <si>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</si>
  <si>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</si>
  <si>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</si>
  <si>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</si>
  <si>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</si>
  <si>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</si>
  <si>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</si>
  <si>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</si>
  <si>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</si>
  <si>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</si>
  <si>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</si>
  <si>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</si>
  <si>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</si>
  <si>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</si>
  <si>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</si>
  <si>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</si>
  <si>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</si>
  <si>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</si>
  <si>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</si>
  <si>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</si>
  <si>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</si>
  <si>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</si>
  <si>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</si>
  <si>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</si>
  <si>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</si>
  <si>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</si>
  <si>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</si>
  <si>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</si>
  <si>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</si>
  <si>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</si>
  <si>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</si>
  <si>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</si>
  <si>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</si>
  <si>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</si>
  <si>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</si>
  <si>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</si>
  <si>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</si>
  <si>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</si>
  <si>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</si>
  <si>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</si>
  <si>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</si>
  <si>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</si>
  <si>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</si>
  <si>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</si>
  <si>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</si>
  <si>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</si>
  <si>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</si>
  <si>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</si>
  <si>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</si>
  <si>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</si>
  <si>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</si>
  <si>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</si>
  <si>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</si>
  <si>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</si>
  <si>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</si>
  <si>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</si>
  <si>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</si>
  <si>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</si>
  <si>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</si>
  <si>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</si>
  <si>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</si>
  <si>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</si>
  <si>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</si>
  <si>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</si>
  <si>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</si>
  <si>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</si>
  <si>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</si>
  <si>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</si>
  <si>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</si>
  <si>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</si>
  <si>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</si>
  <si>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</si>
  <si>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</si>
  <si>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</si>
  <si>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</si>
  <si>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</si>
  <si>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</si>
  <si>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</si>
  <si>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</si>
  <si>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</si>
  <si>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</si>
  <si>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</si>
  <si>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</si>
  <si>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</si>
  <si>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</si>
  <si>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</si>
  <si>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</si>
  <si>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</si>
  <si>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</si>
  <si>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</si>
  <si>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</si>
  <si>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</si>
  <si>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</si>
  <si>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</si>
  <si>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</si>
  <si>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</si>
  <si>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</si>
  <si>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</si>
  <si>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</si>
  <si>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</si>
  <si>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</si>
  <si>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</si>
  <si>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</si>
  <si>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</si>
  <si>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</si>
  <si>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</si>
  <si>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</si>
  <si>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</si>
  <si>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</si>
  <si>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</si>
  <si>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</si>
  <si>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</si>
  <si>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</si>
  <si>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</si>
  <si>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</si>
  <si>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</si>
  <si>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</si>
  <si>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</si>
  <si>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</si>
  <si>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</si>
  <si>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</si>
  <si>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</si>
  <si>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</si>
  <si>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</si>
  <si>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</si>
  <si>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</si>
  <si>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</si>
  <si>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</si>
  <si>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</si>
  <si>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</si>
  <si>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</si>
  <si>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</si>
  <si>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</si>
  <si>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</si>
  <si>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</si>
  <si>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</si>
  <si>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</si>
  <si>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</si>
  <si>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</si>
  <si>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</si>
  <si>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</si>
  <si>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</si>
  <si>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</si>
  <si>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</si>
  <si>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</si>
  <si>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</si>
  <si>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</si>
  <si>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</si>
  <si>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</si>
  <si>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</si>
  <si>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</si>
  <si>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</si>
  <si>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</si>
  <si>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</si>
  <si>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</si>
  <si>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</si>
  <si>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</si>
  <si>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</si>
  <si>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</si>
  <si>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</si>
  <si>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</si>
  <si>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</si>
  <si>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</si>
  <si>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</si>
  <si>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</si>
  <si>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</si>
  <si>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</si>
  <si>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</si>
  <si>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</si>
  <si>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</si>
  <si>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</si>
  <si>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</si>
  <si>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</si>
  <si>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</si>
  <si>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</si>
  <si>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</si>
  <si>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</si>
  <si>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</si>
  <si>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</si>
  <si>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</si>
  <si>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</si>
  <si>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</si>
  <si>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</si>
  <si>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</si>
  <si>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</si>
  <si>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</si>
  <si>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</si>
  <si>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</si>
  <si>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</si>
  <si>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</si>
  <si>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</si>
  <si>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</si>
  <si>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</si>
  <si>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</si>
  <si>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</si>
  <si>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</si>
  <si>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</si>
  <si>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</si>
  <si>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</si>
  <si>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</si>
  <si>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</si>
  <si>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</si>
  <si>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</si>
  <si>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</si>
  <si>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</si>
  <si>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</si>
  <si>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</si>
  <si>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</si>
  <si>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</si>
  <si>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</si>
  <si>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</si>
  <si>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</si>
  <si>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</si>
  <si>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</si>
  <si>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</si>
  <si>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</si>
  <si>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</si>
  <si>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</si>
  <si>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</si>
  <si>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</si>
  <si>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</si>
  <si>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</si>
  <si>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</si>
  <si>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</si>
  <si>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</si>
  <si>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</si>
  <si>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</si>
  <si>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</si>
  <si>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</si>
  <si>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</si>
  <si>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</si>
  <si>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</si>
  <si>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</si>
  <si>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</si>
  <si>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</si>
  <si>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</si>
  <si>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</si>
  <si>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</si>
  <si>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</si>
  <si>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</si>
  <si>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</si>
  <si>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</si>
  <si>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</si>
  <si>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</si>
  <si>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</si>
  <si>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</si>
  <si>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</si>
  <si>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</si>
  <si>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</si>
  <si>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</si>
  <si>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</si>
  <si>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</si>
  <si>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</si>
  <si>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</si>
  <si>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</si>
  <si>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</si>
  <si>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</si>
  <si>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</si>
  <si>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</si>
  <si>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</si>
  <si>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</si>
  <si>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</si>
  <si>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</si>
  <si>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</si>
  <si>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</si>
  <si>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</si>
  <si>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</si>
  <si>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</si>
  <si>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</si>
  <si>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</si>
  <si>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</si>
  <si>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</si>
  <si>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</si>
  <si>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</si>
  <si>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</si>
  <si>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</si>
  <si>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</si>
  <si>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</si>
  <si>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</si>
  <si>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</si>
  <si>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</si>
  <si>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</si>
  <si>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</si>
  <si>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</si>
  <si>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</si>
  <si>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</si>
  <si>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</si>
  <si>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</si>
  <si>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</si>
  <si>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</si>
  <si>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</si>
  <si>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</si>
  <si>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</si>
  <si>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</si>
  <si>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</si>
  <si>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</si>
  <si>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</si>
  <si>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</si>
  <si>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</si>
  <si>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</si>
  <si>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</si>
  <si>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</si>
  <si>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</si>
  <si>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</si>
  <si>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</si>
  <si>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</si>
  <si>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</si>
  <si>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</si>
  <si>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</si>
  <si>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</si>
  <si>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</si>
  <si>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</si>
  <si>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</si>
  <si>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</si>
  <si>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</si>
  <si>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</si>
  <si>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</si>
  <si>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</si>
  <si>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</si>
  <si>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</si>
  <si>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</si>
  <si>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</si>
  <si>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</si>
  <si>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</si>
  <si>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</si>
  <si>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</si>
  <si>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</si>
  <si>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</si>
  <si>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</si>
  <si>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</si>
  <si>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</si>
  <si>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</si>
  <si>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</si>
  <si>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</si>
  <si>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</si>
  <si>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</si>
  <si>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</si>
  <si>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</si>
  <si>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</si>
  <si>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</si>
  <si>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</si>
  <si>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</si>
  <si>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</si>
  <si>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</si>
  <si>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</si>
  <si>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</si>
  <si>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</si>
  <si>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</si>
  <si>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</si>
  <si>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</si>
  <si>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</si>
  <si>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</si>
  <si>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</si>
  <si>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</si>
  <si>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</si>
  <si>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</si>
  <si>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</si>
  <si>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</si>
  <si>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</si>
  <si>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</si>
  <si>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</si>
  <si>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</si>
  <si>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</si>
  <si>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</si>
  <si>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</si>
  <si>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</si>
  <si>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</si>
  <si>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</si>
  <si>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</si>
  <si>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</si>
  <si>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</si>
  <si>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</si>
  <si>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</si>
  <si>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</si>
  <si>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</si>
  <si>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</si>
  <si>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</si>
  <si>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</si>
  <si>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</si>
  <si>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</si>
  <si>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</si>
  <si>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</si>
  <si>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</si>
  <si>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</si>
  <si>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</si>
  <si>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</si>
  <si>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</si>
  <si>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</si>
  <si>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</si>
  <si>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</si>
  <si>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</si>
  <si>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</si>
  <si>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</si>
  <si>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</si>
  <si>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</si>
  <si>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</si>
  <si>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</si>
  <si>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</si>
  <si>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</si>
  <si>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</si>
  <si>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</si>
  <si>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</si>
  <si>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</si>
  <si>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</si>
  <si>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</si>
  <si>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</si>
  <si>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</si>
  <si>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</si>
  <si>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</si>
  <si>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</si>
  <si>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</si>
  <si>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</si>
  <si>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</si>
  <si>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</si>
  <si>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</si>
  <si>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</si>
  <si>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</si>
  <si>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</si>
  <si>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</si>
  <si>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</si>
  <si>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</si>
  <si>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</si>
  <si>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</si>
  <si>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</si>
  <si>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</si>
  <si>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</si>
  <si>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</si>
  <si>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</si>
  <si>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</si>
  <si>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</si>
  <si>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</si>
  <si>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</si>
  <si>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</si>
  <si>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</si>
  <si>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</si>
  <si>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</si>
  <si>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</si>
  <si>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</si>
  <si>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</si>
  <si>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</si>
  <si>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</si>
  <si>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</si>
  <si>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</si>
  <si>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</si>
  <si>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</si>
  <si>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</si>
  <si>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</si>
  <si>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</si>
  <si>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</si>
  <si>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</si>
  <si>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</si>
  <si>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</si>
  <si>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</si>
  <si>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</si>
  <si>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</si>
  <si>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</si>
  <si>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</si>
  <si>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</si>
  <si>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</si>
  <si>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</si>
  <si>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</si>
  <si>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</si>
  <si>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</si>
  <si>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</si>
  <si>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</si>
  <si>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</si>
  <si>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</si>
  <si>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</si>
  <si>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</si>
  <si>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</si>
  <si>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</si>
  <si>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</si>
  <si>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</si>
  <si>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</si>
  <si>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</si>
  <si>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</si>
  <si>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</si>
  <si>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</si>
  <si>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</si>
  <si>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</si>
  <si>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</si>
  <si>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</si>
  <si>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</si>
  <si>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</si>
  <si>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</si>
  <si>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</si>
  <si>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</si>
  <si>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</si>
  <si>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</si>
  <si>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</si>
  <si>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</si>
  <si>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</si>
  <si>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</si>
  <si>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</si>
  <si>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</si>
  <si>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</si>
  <si>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</si>
  <si>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</si>
  <si>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</si>
  <si>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</si>
  <si>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</si>
  <si>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</si>
  <si>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</si>
  <si>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</si>
  <si>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</si>
  <si>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</si>
  <si>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</si>
  <si>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</si>
  <si>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</si>
  <si>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</si>
  <si>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</si>
  <si>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</si>
  <si>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</si>
  <si>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</si>
  <si>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</si>
  <si>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</si>
  <si>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</si>
  <si>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</si>
  <si>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</si>
  <si>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</si>
  <si>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</si>
  <si>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</si>
  <si>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</si>
  <si>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</si>
  <si>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</si>
  <si>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</si>
  <si>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</si>
  <si>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</si>
  <si>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</si>
  <si>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</si>
  <si>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</si>
  <si>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</si>
  <si>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</si>
  <si>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</si>
  <si>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</si>
  <si>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</si>
  <si>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</si>
  <si>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</si>
  <si>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</si>
  <si>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</si>
  <si>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</si>
  <si>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</si>
  <si>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</si>
  <si>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</si>
  <si>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</si>
  <si>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</si>
  <si>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</si>
  <si>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</si>
  <si>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</si>
  <si>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</si>
  <si>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</si>
  <si>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</si>
  <si>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</si>
  <si>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</si>
  <si>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</si>
  <si>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</si>
  <si>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</si>
  <si>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</si>
  <si>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</si>
  <si>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</si>
  <si>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</si>
  <si>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</si>
  <si>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</si>
  <si>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</si>
  <si>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</si>
  <si>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</si>
  <si>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</si>
  <si>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</si>
  <si>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</si>
  <si>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</si>
  <si>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</si>
  <si>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</si>
  <si>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</si>
  <si>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</si>
  <si>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</si>
  <si>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</si>
  <si>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</si>
  <si>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</si>
  <si>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</si>
  <si>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</si>
  <si>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</si>
  <si>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</si>
  <si>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</si>
  <si>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</si>
  <si>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</si>
  <si>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</si>
  <si>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</si>
  <si>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</si>
  <si>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</si>
  <si>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</si>
  <si>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</si>
  <si>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</si>
  <si>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</si>
  <si>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</si>
  <si>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</si>
  <si>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</si>
  <si>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</si>
  <si>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</si>
  <si>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</si>
  <si>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</si>
  <si>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</si>
  <si>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</si>
  <si>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</si>
  <si>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</si>
  <si>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</si>
  <si>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</si>
  <si>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</si>
  <si>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</si>
  <si>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</si>
  <si>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</si>
  <si>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</si>
  <si>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</si>
  <si>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</si>
  <si>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</si>
  <si>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</si>
  <si>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</si>
  <si>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</si>
  <si>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</si>
  <si>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</si>
  <si>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</si>
  <si>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</si>
  <si>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</si>
  <si>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</si>
  <si>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</si>
  <si>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</si>
  <si>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</si>
  <si>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</si>
  <si>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</si>
  <si>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</si>
  <si>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</si>
  <si>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</si>
  <si>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</si>
  <si>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</si>
  <si>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</si>
  <si>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</si>
  <si>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</si>
  <si>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</si>
  <si>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</si>
  <si>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</si>
  <si>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</si>
  <si>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</si>
  <si>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</si>
  <si>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</si>
  <si>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</si>
  <si>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</si>
  <si>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</si>
  <si>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</si>
  <si>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</si>
  <si>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</si>
  <si>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</si>
  <si>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</si>
  <si>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</si>
  <si>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</si>
  <si>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</si>
  <si>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</si>
  <si>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</si>
  <si>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</si>
  <si>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</si>
  <si>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</si>
  <si>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</si>
  <si>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</si>
  <si>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</si>
  <si>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</si>
  <si>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</si>
  <si>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</si>
  <si>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</si>
  <si>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</si>
  <si>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</si>
  <si>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</si>
  <si>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</si>
  <si>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</si>
  <si>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</si>
  <si>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</si>
  <si>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</si>
  <si>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</si>
  <si>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</si>
  <si>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</si>
  <si>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</si>
  <si>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</si>
  <si>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</si>
  <si>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</si>
  <si>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</si>
  <si>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</si>
  <si>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</si>
  <si>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</si>
  <si>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</si>
  <si>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</si>
  <si>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</si>
  <si>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</si>
  <si>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</si>
  <si>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</si>
  <si>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</si>
  <si>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</si>
  <si>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</si>
  <si>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</si>
  <si>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</si>
  <si>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</si>
  <si>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</si>
  <si>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</si>
  <si>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</si>
  <si>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</si>
  <si>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</si>
  <si>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</si>
  <si>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</si>
  <si>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</si>
  <si>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</si>
  <si>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</si>
  <si>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</si>
  <si>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</si>
  <si>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</si>
  <si>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</si>
  <si>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</si>
  <si>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</si>
  <si>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</si>
  <si>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</si>
  <si>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</si>
  <si>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</si>
  <si>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</si>
  <si>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</si>
  <si>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</si>
  <si>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</si>
  <si>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</si>
  <si>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</si>
  <si>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</si>
  <si>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</si>
  <si>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</si>
  <si>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</si>
  <si>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</si>
  <si>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</si>
  <si>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</si>
  <si>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</si>
  <si>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</si>
  <si>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</si>
  <si>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</si>
  <si>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</si>
  <si>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</si>
  <si>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</si>
  <si>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</si>
  <si>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</si>
  <si>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</si>
  <si>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</si>
  <si>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</si>
  <si>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</si>
  <si>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</si>
  <si>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</si>
  <si>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</si>
  <si>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</si>
  <si>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</si>
  <si>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</si>
  <si>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</si>
  <si>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</si>
  <si>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</si>
  <si>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</si>
  <si>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</si>
  <si>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</si>
  <si>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</si>
  <si>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</si>
  <si>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</si>
  <si>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</si>
  <si>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</si>
  <si>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</si>
  <si>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</si>
  <si>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</si>
  <si>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</si>
  <si>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</si>
  <si>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</si>
  <si>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</si>
  <si>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</si>
  <si>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</si>
  <si>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</si>
  <si>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</si>
  <si>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</si>
  <si>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</si>
  <si>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</si>
  <si>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</si>
  <si>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</si>
  <si>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</si>
  <si>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</si>
  <si>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</si>
  <si>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</si>
  <si>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</si>
  <si>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</si>
  <si>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</si>
  <si>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</si>
  <si>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</si>
  <si>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</si>
  <si>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</si>
  <si>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</si>
  <si>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</si>
  <si>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</si>
  <si>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</si>
  <si>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</si>
  <si>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</si>
  <si>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</si>
  <si>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</si>
  <si>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</si>
  <si>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</si>
  <si>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</si>
  <si>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</si>
  <si>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</si>
  <si>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</si>
  <si>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</si>
  <si>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</si>
  <si>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</si>
  <si>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</si>
  <si>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</si>
  <si>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</si>
  <si>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</si>
  <si>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</si>
  <si>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</si>
  <si>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</si>
  <si>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</si>
  <si>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</si>
  <si>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</si>
  <si>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</si>
  <si>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</si>
  <si>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</si>
  <si>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</si>
  <si>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</si>
  <si>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</si>
  <si>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</si>
  <si>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</si>
  <si>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</si>
  <si>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</si>
  <si>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</si>
  <si>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</si>
  <si>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</si>
  <si>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</si>
  <si>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</si>
  <si>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</si>
  <si>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</si>
  <si>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</si>
  <si>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</si>
  <si>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</si>
  <si>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</si>
  <si>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</si>
  <si>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</si>
  <si>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</si>
  <si>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</si>
  <si>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</si>
  <si>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</si>
  <si>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</si>
  <si>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</si>
  <si>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</si>
  <si>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</si>
  <si>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</si>
  <si>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</si>
  <si>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</si>
  <si>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</si>
  <si>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</si>
  <si>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</si>
  <si>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</si>
  <si>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</si>
  <si>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</si>
  <si>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</si>
  <si>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</si>
  <si>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</si>
  <si>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</si>
  <si>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</si>
  <si>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</si>
  <si>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</si>
  <si>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</si>
  <si>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</si>
  <si>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</si>
  <si>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</si>
  <si>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</si>
  <si>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</si>
  <si>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</si>
  <si>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</si>
  <si>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</si>
  <si>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</si>
  <si>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</si>
  <si>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</si>
  <si>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</si>
  <si>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</si>
  <si>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</si>
  <si>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</si>
  <si>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</si>
  <si>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</si>
  <si>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</si>
  <si>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</si>
  <si>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</si>
  <si>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</si>
  <si>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</si>
  <si>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</si>
  <si>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</si>
  <si>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</si>
  <si>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</si>
  <si>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</si>
  <si>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</si>
  <si>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</si>
  <si>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</si>
  <si>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</si>
  <si>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</si>
  <si>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</si>
  <si>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</si>
  <si>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</si>
  <si>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</si>
  <si>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</si>
  <si>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</si>
  <si>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</si>
  <si>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</si>
  <si>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</si>
  <si>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</si>
  <si>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</si>
  <si>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</si>
  <si>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</si>
  <si>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</si>
  <si>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</si>
  <si>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</si>
  <si>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</si>
  <si>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</si>
  <si>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</si>
  <si>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</si>
  <si>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</si>
  <si>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</si>
  <si>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</si>
  <si>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</si>
  <si>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</si>
  <si>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</si>
  <si>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</si>
  <si>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</si>
  <si>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</si>
  <si>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</si>
  <si>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</si>
  <si>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</si>
  <si>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</si>
  <si>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</si>
  <si>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</si>
  <si>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</si>
  <si>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</si>
  <si>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</si>
  <si>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</si>
  <si>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</si>
  <si>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</si>
  <si>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</si>
  <si>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</si>
  <si>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</si>
  <si>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</si>
  <si>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</si>
  <si>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</si>
  <si>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</si>
  <si>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</si>
  <si>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</si>
  <si>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</si>
  <si>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</si>
  <si>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</si>
  <si>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</si>
  <si>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</si>
  <si>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</si>
  <si>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</si>
  <si>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</si>
  <si>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</si>
  <si>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</si>
  <si>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</si>
  <si>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</si>
  <si>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</si>
  <si>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</si>
  <si>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</si>
  <si>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</si>
  <si>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</si>
  <si>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</si>
  <si>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</si>
  <si>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</si>
  <si>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</si>
  <si>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</si>
  <si>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</si>
  <si>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</si>
  <si>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</si>
  <si>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</si>
  <si>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</si>
  <si>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</si>
  <si>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</si>
  <si>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</si>
  <si>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</si>
  <si>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</si>
  <si>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</si>
  <si>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</si>
  <si>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</si>
  <si>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</si>
  <si>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</si>
  <si>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</si>
  <si>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</si>
  <si>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</si>
  <si>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</si>
  <si>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</si>
  <si>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</si>
  <si>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</si>
  <si>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</si>
  <si>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</si>
  <si>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</si>
  <si>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</si>
  <si>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</si>
  <si>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</si>
  <si>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</si>
  <si>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</si>
  <si>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</si>
  <si>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</si>
  <si>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</si>
  <si>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</si>
  <si>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</si>
  <si>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</si>
  <si>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</si>
  <si>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</si>
  <si>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</si>
  <si>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</si>
  <si>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</si>
  <si>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</si>
  <si>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</si>
  <si>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</si>
  <si>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</si>
  <si>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</si>
  <si>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</si>
  <si>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</si>
  <si>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</si>
  <si>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</si>
  <si>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</si>
  <si>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</si>
  <si>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</si>
  <si>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</si>
  <si>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</si>
  <si>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</si>
  <si>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</si>
  <si>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</si>
  <si>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</si>
  <si>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</si>
  <si>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</si>
  <si>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</si>
  <si>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</si>
  <si>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</si>
  <si>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</si>
  <si>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</si>
  <si>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</si>
  <si>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</si>
  <si>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</si>
  <si>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</si>
  <si>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</si>
  <si>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</si>
  <si>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</si>
  <si>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</si>
  <si>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</si>
  <si>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</si>
  <si>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</si>
  <si>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</si>
  <si>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</si>
  <si>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</si>
  <si>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</si>
  <si>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</si>
  <si>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</si>
  <si>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</si>
  <si>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</si>
  <si>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</si>
  <si>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</si>
  <si>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</si>
  <si>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</si>
  <si>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</si>
  <si>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</si>
  <si>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</si>
  <si>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</si>
  <si>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</si>
  <si>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</si>
  <si>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</si>
  <si>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</si>
  <si>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</si>
  <si>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</si>
  <si>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</si>
  <si>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</si>
  <si>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</si>
  <si>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</si>
  <si>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</si>
  <si>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</si>
  <si>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</si>
  <si>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</si>
  <si>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</si>
  <si>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</si>
  <si>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</si>
  <si>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</si>
  <si>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</si>
  <si>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</si>
  <si>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</si>
  <si>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</si>
  <si>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</si>
  <si>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</si>
  <si>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</si>
  <si>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</si>
  <si>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</si>
  <si>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</si>
  <si>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</si>
  <si>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</si>
  <si>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</si>
  <si>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</si>
  <si>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</si>
  <si>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</si>
  <si>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</si>
  <si>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</si>
  <si>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</si>
  <si>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</si>
  <si>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</si>
  <si>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</si>
  <si>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</si>
  <si>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</si>
  <si>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</si>
  <si>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</si>
  <si>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</si>
  <si>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</si>
  <si>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</si>
  <si>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</si>
  <si>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</si>
  <si>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</si>
  <si>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</si>
  <si>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</si>
  <si>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</si>
  <si>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</si>
  <si>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</si>
  <si>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</si>
  <si>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</si>
  <si>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</si>
  <si>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</si>
  <si>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</si>
  <si>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</si>
  <si>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</si>
  <si>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</si>
  <si>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</si>
  <si>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</si>
  <si>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</si>
  <si>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</si>
  <si>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</si>
  <si>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</si>
  <si>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</si>
  <si>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</si>
  <si>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</si>
  <si>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</si>
  <si>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</si>
  <si>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</si>
  <si>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</si>
  <si>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</si>
  <si>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</si>
  <si>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</si>
  <si>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</si>
  <si>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</si>
  <si>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</si>
  <si>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</si>
  <si>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</si>
  <si>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</si>
  <si>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</si>
  <si>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</si>
  <si>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</si>
  <si>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</si>
  <si>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</si>
  <si>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</si>
  <si>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</si>
  <si>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</si>
  <si>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</si>
  <si>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</si>
  <si>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</si>
  <si>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</si>
  <si>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</si>
  <si>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</si>
  <si>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</si>
  <si>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</si>
  <si>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</si>
  <si>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</si>
  <si>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</si>
  <si>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</si>
  <si>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</si>
  <si>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</si>
  <si>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</si>
  <si>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</si>
  <si>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</si>
  <si>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</si>
  <si>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</si>
  <si>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</si>
  <si>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</si>
  <si>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</si>
  <si>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</si>
  <si>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</si>
  <si>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</si>
  <si>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</si>
  <si>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</si>
  <si>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</si>
  <si>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</si>
  <si>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</si>
  <si>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</si>
  <si>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</si>
  <si>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</si>
  <si>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</si>
  <si>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</si>
  <si>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</si>
  <si>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</si>
  <si>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</si>
  <si>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</si>
  <si>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</si>
  <si>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</si>
  <si>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</si>
  <si>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</si>
  <si>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</si>
  <si>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</si>
  <si>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</si>
  <si>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</si>
  <si>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</si>
  <si>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</si>
  <si>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</si>
  <si>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</si>
  <si>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</si>
  <si>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</si>
  <si>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</si>
  <si>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</si>
  <si>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</si>
  <si>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</si>
  <si>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</si>
  <si>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</si>
  <si>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</si>
  <si>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</si>
  <si>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</si>
  <si>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</si>
  <si>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</si>
  <si>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</si>
  <si>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</si>
  <si>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</si>
  <si>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</si>
  <si>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</si>
  <si>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</si>
  <si>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</si>
  <si>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</si>
  <si>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</si>
  <si>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</si>
  <si>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</si>
  <si>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</si>
  <si>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</si>
  <si>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</si>
  <si>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</si>
  <si>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</si>
  <si>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</si>
  <si>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</si>
  <si>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</si>
  <si>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</si>
  <si>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</si>
  <si>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</si>
  <si>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</si>
  <si>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</si>
  <si>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</si>
  <si>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</si>
  <si>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</si>
  <si>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</si>
  <si>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</si>
  <si>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</si>
  <si>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</si>
  <si>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</si>
  <si>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</si>
  <si>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</si>
  <si>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</si>
  <si>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</si>
  <si>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</si>
  <si>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</si>
  <si>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</si>
  <si>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</si>
  <si>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</si>
  <si>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</si>
  <si>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</si>
  <si>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</si>
  <si>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</si>
  <si>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</si>
  <si>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</si>
  <si>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</si>
  <si>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</si>
  <si>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</si>
  <si>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</si>
  <si>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</si>
  <si>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</si>
  <si>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</si>
  <si>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</si>
  <si>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</si>
  <si>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</si>
  <si>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</si>
  <si>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</si>
  <si>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</si>
  <si>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</si>
  <si>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</si>
  <si>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</si>
  <si>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</si>
  <si>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</si>
  <si>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</si>
  <si>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</si>
  <si>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</si>
  <si>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</si>
  <si>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</si>
  <si>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</si>
  <si>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</si>
  <si>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</si>
  <si>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</si>
  <si>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</si>
  <si>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</si>
  <si>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</si>
  <si>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</si>
  <si>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</si>
  <si>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</si>
  <si>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</si>
  <si>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</si>
  <si>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</si>
  <si>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</si>
  <si>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</si>
  <si>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</si>
  <si>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</si>
  <si>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</si>
  <si>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</si>
  <si>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</si>
  <si>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</si>
  <si>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</si>
  <si>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</si>
  <si>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</si>
  <si>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</si>
  <si>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</si>
  <si>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</si>
  <si>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</si>
  <si>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</si>
  <si>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</si>
  <si>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</si>
  <si>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</si>
  <si>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</si>
  <si>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</si>
  <si>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</si>
  <si>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</si>
  <si>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</si>
  <si>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</si>
  <si>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</si>
  <si>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</si>
  <si>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</si>
  <si>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</si>
  <si>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</si>
  <si>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</si>
  <si>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</si>
  <si>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</si>
  <si>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</si>
  <si>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</si>
  <si>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</si>
  <si>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</si>
  <si>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</si>
  <si>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</si>
  <si>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</si>
  <si>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</si>
  <si>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</si>
  <si>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</si>
  <si>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</si>
  <si>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</si>
  <si>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</si>
  <si>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</si>
  <si>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</si>
  <si>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</si>
  <si>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</si>
  <si>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</si>
  <si>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</si>
  <si>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</si>
  <si>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</si>
  <si>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</si>
  <si>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</si>
  <si>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</si>
  <si>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</si>
  <si>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</si>
  <si>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</si>
  <si>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</si>
  <si>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</si>
  <si>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</si>
  <si>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</si>
  <si>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</si>
  <si>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</si>
  <si>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</si>
  <si>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</si>
  <si>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</si>
  <si>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</si>
  <si>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</si>
  <si>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</si>
  <si>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</si>
  <si>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</si>
  <si>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</si>
  <si>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</si>
  <si>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</si>
  <si>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</si>
  <si>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</si>
  <si>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</si>
  <si>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</si>
  <si>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</si>
  <si>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</si>
  <si>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</si>
  <si>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</si>
  <si>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</si>
  <si>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</si>
  <si>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</si>
  <si>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</si>
  <si>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</si>
  <si>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</si>
  <si>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</si>
  <si>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</si>
  <si>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</si>
  <si>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</si>
  <si>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</si>
  <si>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</si>
  <si>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</si>
  <si>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</si>
  <si>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</si>
  <si>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</si>
  <si>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</si>
  <si>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</si>
  <si>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</si>
  <si>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</si>
  <si>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</si>
  <si>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</si>
  <si>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</si>
  <si>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</si>
  <si>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</si>
  <si>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</si>
  <si>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</si>
  <si>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</si>
  <si>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</si>
  <si>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</si>
  <si>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</si>
  <si>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</si>
  <si>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</si>
  <si>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</si>
  <si>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</si>
  <si>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</si>
  <si>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</si>
  <si>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</si>
  <si>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</si>
  <si>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</si>
  <si>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</si>
  <si>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</si>
  <si>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</si>
  <si>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</si>
  <si>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</si>
  <si>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</si>
  <si>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</si>
  <si>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</si>
  <si>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</si>
  <si>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</si>
  <si>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</si>
  <si>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</si>
  <si>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</si>
  <si>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</si>
  <si>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</si>
  <si>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</si>
  <si>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</si>
  <si>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</si>
  <si>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</si>
  <si>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</si>
  <si>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</si>
  <si>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</si>
  <si>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</si>
  <si>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</si>
  <si>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</si>
  <si>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</si>
  <si>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</si>
  <si>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</si>
  <si>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</si>
  <si>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</si>
  <si>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</si>
  <si>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</si>
  <si>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</si>
  <si>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</si>
  <si>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</si>
  <si>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</si>
  <si>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</si>
  <si>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</si>
  <si>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</si>
  <si>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</si>
  <si>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</si>
  <si>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</si>
  <si>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</si>
  <si>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</si>
  <si>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</si>
  <si>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</si>
  <si>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</si>
  <si>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</si>
  <si>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</si>
  <si>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</si>
  <si>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</si>
  <si>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</si>
  <si>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</si>
  <si>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</si>
  <si>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</si>
  <si>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</si>
  <si>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</si>
  <si>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</si>
  <si>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</si>
  <si>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</si>
  <si>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</si>
  <si>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</si>
  <si>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</si>
  <si>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</si>
  <si>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</si>
  <si>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</si>
  <si>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</si>
  <si>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</si>
  <si>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</si>
  <si>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</si>
  <si>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</si>
  <si>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</si>
  <si>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</si>
  <si>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</si>
  <si>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</si>
  <si>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</si>
  <si>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</si>
  <si>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</si>
  <si>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</si>
  <si>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</si>
  <si>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</si>
  <si>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</si>
  <si>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</si>
  <si>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</si>
  <si>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</si>
  <si>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</si>
  <si>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</si>
  <si>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</si>
  <si>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</si>
  <si>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</si>
  <si>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</si>
  <si>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</si>
  <si>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</si>
  <si>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</si>
  <si>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</si>
  <si>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</si>
  <si>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</si>
  <si>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</si>
  <si>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</si>
  <si>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</si>
  <si>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</si>
  <si>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</si>
  <si>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</si>
  <si>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</si>
  <si>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</si>
  <si>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</si>
  <si>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</si>
  <si>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</si>
  <si>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</si>
  <si>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</si>
  <si>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</si>
  <si>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</si>
  <si>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</si>
  <si>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</si>
  <si>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</si>
  <si>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</si>
  <si>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</si>
  <si>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</si>
  <si>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</si>
  <si>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</si>
  <si>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</si>
  <si>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</si>
  <si>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</si>
  <si>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</si>
  <si>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</si>
  <si>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</si>
  <si>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</si>
  <si>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</si>
  <si>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</si>
  <si>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</si>
  <si>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</si>
  <si>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</si>
  <si>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</si>
  <si>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</si>
  <si>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</si>
  <si>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</si>
  <si>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</si>
  <si>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</si>
  <si>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</si>
  <si>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</si>
  <si>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</si>
  <si>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</si>
  <si>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</si>
  <si>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</si>
  <si>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</si>
  <si>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</si>
  <si>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</si>
  <si>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</si>
  <si>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</si>
  <si>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</si>
  <si>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</si>
  <si>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</si>
  <si>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</si>
  <si>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</si>
  <si>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</si>
  <si>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</si>
  <si>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</si>
  <si>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</si>
  <si>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</si>
  <si>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</si>
  <si>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</si>
  <si>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</si>
  <si>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</si>
  <si>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</si>
  <si>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</si>
  <si>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</si>
  <si>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</si>
  <si>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</si>
  <si>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</si>
  <si>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</si>
  <si>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</si>
  <si>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</si>
  <si>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</si>
  <si>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</si>
  <si>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</si>
  <si>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</si>
  <si>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</si>
  <si>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</si>
  <si>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</si>
  <si>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</si>
  <si>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</si>
  <si>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</si>
  <si>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</si>
  <si>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</si>
  <si>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</si>
  <si>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</si>
  <si>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</si>
  <si>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</si>
  <si>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</si>
  <si>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</si>
  <si>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</si>
  <si>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</si>
  <si>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</si>
  <si>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</si>
  <si>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</si>
  <si>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</si>
  <si>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</si>
  <si>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</si>
  <si>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</si>
  <si>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</si>
  <si>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</si>
  <si>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</si>
  <si>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</si>
  <si>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</si>
  <si>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</si>
  <si>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</si>
  <si>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</si>
  <si>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</si>
  <si>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</si>
  <si>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</si>
  <si>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</si>
  <si>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</si>
  <si>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</si>
  <si>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</si>
  <si>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</si>
  <si>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</si>
  <si>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</si>
  <si>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</si>
  <si>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</si>
  <si>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</si>
  <si>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</si>
  <si>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</si>
  <si>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</si>
  <si>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</si>
  <si>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</si>
  <si>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</si>
  <si>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</si>
  <si>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</si>
  <si>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</si>
  <si>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</si>
  <si>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</si>
  <si>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</si>
  <si>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</si>
  <si>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</si>
  <si>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</si>
  <si>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</si>
  <si>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</si>
  <si>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</si>
  <si>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</si>
  <si>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</si>
  <si>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</si>
  <si>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</si>
  <si>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</si>
  <si>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</si>
  <si>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</si>
  <si>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</si>
  <si>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</si>
  <si>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</si>
  <si>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</si>
  <si>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</si>
  <si>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</si>
  <si>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</si>
  <si>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</si>
  <si>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</si>
  <si>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</si>
  <si>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</si>
  <si>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</si>
  <si>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</si>
  <si>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</si>
  <si>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</si>
  <si>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</si>
  <si>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</si>
  <si>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</si>
  <si>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</si>
  <si>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</si>
  <si>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</si>
  <si>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</si>
  <si>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</si>
  <si>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</si>
  <si>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</si>
  <si>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</si>
  <si>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</si>
  <si>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</si>
  <si>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</si>
  <si>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</si>
  <si>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</si>
  <si>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</si>
  <si>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</si>
  <si>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</si>
  <si>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</si>
  <si>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</si>
  <si>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</si>
  <si>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</si>
  <si>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</si>
  <si>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</si>
  <si>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</si>
  <si>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</si>
  <si>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</si>
  <si>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</si>
  <si>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</si>
  <si>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</si>
  <si>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</si>
  <si>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</si>
  <si>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</si>
  <si>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</si>
  <si>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</si>
  <si>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</si>
  <si>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</si>
  <si>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</si>
  <si>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</si>
  <si>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</si>
  <si>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</si>
  <si>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</si>
  <si>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</si>
  <si>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</si>
  <si>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</si>
  <si>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</si>
  <si>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</si>
  <si>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</si>
  <si>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</si>
  <si>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</si>
  <si>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</si>
  <si>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</si>
  <si>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</si>
  <si>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</si>
  <si>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</si>
  <si>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</si>
  <si>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</si>
  <si>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</si>
  <si>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</si>
  <si>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</si>
  <si>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</si>
  <si>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</si>
  <si>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</si>
  <si>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</si>
  <si>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</si>
  <si>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</si>
  <si>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</si>
  <si>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</si>
  <si>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</si>
  <si>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</si>
  <si>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</si>
  <si>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</si>
  <si>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</si>
  <si>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</si>
  <si>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</si>
  <si>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</si>
  <si>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</si>
  <si>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</si>
  <si>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</si>
  <si>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</si>
  <si>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</si>
  <si>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</si>
  <si>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</si>
  <si>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</si>
  <si>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</si>
  <si>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</si>
  <si>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</si>
  <si>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</si>
  <si>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</si>
  <si>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</si>
  <si>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</si>
  <si>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</si>
  <si>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</si>
  <si>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</si>
  <si>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</si>
  <si>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</si>
  <si>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</si>
  <si>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</si>
  <si>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</si>
  <si>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</si>
  <si>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</si>
  <si>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</si>
  <si>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</si>
  <si>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</si>
  <si>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</si>
  <si>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</si>
  <si>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</si>
  <si>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</si>
  <si>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</si>
  <si>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</si>
  <si>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</si>
  <si>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</si>
  <si>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</si>
  <si>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</si>
  <si>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</si>
  <si>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</si>
  <si>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</si>
  <si>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</si>
  <si>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</si>
  <si>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</si>
  <si>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</si>
  <si>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</si>
  <si>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</si>
  <si>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</si>
  <si>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</si>
  <si>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</si>
  <si>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</si>
  <si>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</si>
  <si>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</si>
  <si>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</si>
  <si>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</si>
  <si>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</si>
  <si>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</si>
  <si>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</si>
  <si>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</si>
  <si>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</si>
  <si>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</si>
  <si>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</si>
  <si>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</si>
  <si>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</si>
  <si>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</si>
  <si>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</si>
  <si>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</si>
  <si>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</si>
  <si>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</si>
  <si>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</si>
  <si>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</si>
  <si>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</si>
  <si>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</si>
  <si>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</si>
  <si>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</si>
  <si>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</si>
  <si>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</si>
  <si>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</si>
  <si>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</si>
  <si>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</si>
  <si>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</si>
  <si>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</si>
  <si>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</si>
  <si>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</si>
  <si>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</si>
  <si>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</si>
  <si>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</si>
  <si>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</si>
  <si>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</si>
  <si>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</si>
  <si>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</si>
  <si>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</si>
  <si>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</si>
  <si>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</si>
  <si>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</si>
  <si>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</si>
  <si>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</si>
  <si>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</si>
  <si>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</si>
  <si>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</si>
  <si>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</si>
  <si>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</si>
  <si>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</si>
  <si>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</si>
  <si>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</si>
  <si>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</si>
  <si>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</si>
  <si>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</si>
  <si>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</si>
  <si>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</si>
  <si>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</si>
  <si>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</si>
  <si>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</si>
  <si>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</si>
  <si>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</si>
  <si>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</si>
  <si>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</si>
  <si>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</si>
  <si>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</si>
  <si>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</si>
  <si>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</si>
  <si>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</si>
  <si>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</si>
  <si>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</si>
  <si>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</si>
  <si>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</si>
  <si>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</si>
  <si>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</si>
  <si>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</si>
  <si>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</si>
  <si>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</si>
  <si>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</si>
  <si>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</si>
  <si>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</si>
  <si>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</si>
  <si>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</si>
  <si>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</si>
  <si>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</si>
  <si>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</si>
  <si>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</si>
  <si>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</si>
  <si>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</si>
  <si>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</si>
  <si>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</si>
  <si>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</si>
  <si>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</si>
  <si>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</si>
  <si>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</si>
  <si>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</si>
  <si>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</si>
  <si>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</si>
  <si>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</si>
  <si>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</si>
  <si>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</si>
  <si>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</si>
  <si>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</si>
  <si>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</si>
  <si>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</si>
  <si>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</si>
  <si>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</si>
  <si>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</si>
  <si>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</si>
  <si>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</si>
  <si>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</si>
  <si>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</si>
  <si>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</si>
  <si>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</si>
  <si>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</si>
  <si>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</si>
  <si>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</si>
  <si>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</si>
  <si>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</si>
  <si>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</si>
  <si>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</si>
  <si>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</si>
  <si>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</si>
  <si>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</si>
  <si>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</si>
  <si>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</si>
  <si>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</si>
  <si>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</si>
  <si>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</si>
  <si>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</si>
  <si>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</si>
  <si>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</si>
  <si>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</si>
  <si>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</si>
  <si>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</si>
  <si>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</si>
  <si>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</si>
  <si>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</si>
  <si>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</si>
  <si>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</si>
  <si>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</si>
  <si>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</si>
  <si>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</si>
  <si>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</si>
  <si>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</si>
  <si>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</si>
  <si>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</si>
  <si>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</si>
  <si>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</si>
  <si>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</si>
  <si>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</si>
  <si>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</si>
  <si>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</si>
  <si>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</si>
  <si>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</si>
  <si>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</si>
  <si>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</si>
  <si>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</si>
  <si>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</si>
  <si>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</si>
  <si>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</si>
  <si>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</si>
  <si>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</si>
  <si>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</si>
  <si>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</si>
  <si>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</si>
  <si>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</si>
  <si>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</si>
  <si>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</si>
  <si>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</si>
  <si>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</si>
  <si>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</si>
  <si>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</si>
  <si>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</si>
  <si>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</si>
  <si>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</si>
  <si>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</si>
  <si>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</si>
  <si>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</si>
  <si>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</si>
  <si>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</si>
  <si>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</si>
  <si>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</si>
  <si>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</si>
  <si>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</si>
  <si>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</si>
  <si>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</si>
  <si>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</si>
  <si>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</si>
  <si>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</si>
  <si>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</si>
  <si>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</si>
  <si>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</si>
  <si>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</si>
  <si>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</si>
  <si>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</si>
  <si>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</si>
  <si>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</si>
  <si>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</si>
  <si>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</si>
  <si>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</si>
  <si>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</si>
  <si>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</si>
  <si>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</si>
  <si>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</si>
  <si>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</si>
  <si>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</si>
  <si>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</si>
  <si>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</si>
  <si>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</si>
  <si>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</si>
  <si>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</si>
  <si>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</si>
  <si>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</si>
  <si>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</si>
  <si>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</si>
  <si>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</si>
  <si>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</si>
  <si>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</si>
  <si>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</si>
  <si>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</si>
  <si>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</si>
  <si>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</si>
  <si>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</si>
  <si>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</si>
  <si>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</si>
  <si>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</si>
  <si>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</si>
  <si>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</si>
  <si>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</si>
  <si>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</si>
  <si>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</si>
  <si>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</si>
  <si>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</si>
  <si>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</si>
  <si>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</si>
  <si>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</si>
  <si>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</si>
  <si>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</si>
  <si>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</si>
  <si>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</si>
  <si>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</si>
  <si>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</si>
  <si>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</si>
  <si>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</si>
  <si>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</si>
  <si>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</si>
  <si>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</si>
  <si>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</si>
  <si>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</si>
  <si>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</si>
  <si>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</si>
  <si>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</si>
  <si>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</si>
  <si>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</si>
  <si>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</si>
  <si>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</si>
  <si>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</si>
  <si>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</si>
  <si>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</si>
  <si>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</si>
  <si>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</si>
  <si>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</si>
  <si>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</si>
  <si>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</si>
  <si>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</si>
  <si>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</si>
  <si>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</si>
  <si>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</si>
  <si>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</si>
  <si>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</si>
  <si>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</si>
  <si>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</si>
  <si>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</si>
  <si>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</si>
  <si>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</si>
  <si>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</si>
  <si>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</si>
  <si>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</si>
  <si>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</si>
  <si>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</si>
  <si>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</si>
  <si>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</si>
  <si>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</si>
  <si>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</si>
  <si>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</si>
  <si>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</si>
  <si>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</si>
  <si>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</si>
  <si>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</si>
  <si>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</si>
  <si>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</si>
  <si>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</si>
  <si>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</si>
  <si>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</si>
  <si>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</si>
  <si>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</si>
  <si>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</si>
  <si>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</si>
  <si>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</si>
  <si>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</si>
  <si>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</si>
  <si>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</si>
  <si>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</si>
  <si>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</si>
  <si>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</si>
  <si>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</si>
  <si>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</si>
  <si>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</si>
  <si>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</si>
  <si>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</si>
  <si>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</si>
  <si>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</si>
  <si>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</si>
  <si>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</si>
  <si>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</si>
  <si>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</si>
  <si>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</si>
  <si>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</si>
  <si>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</si>
  <si>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</si>
  <si>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</si>
  <si>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</si>
  <si>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</si>
  <si>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</si>
  <si>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</si>
  <si>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</si>
  <si>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</si>
  <si>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</si>
  <si>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</si>
  <si>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</si>
  <si>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</si>
  <si>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</si>
  <si>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</si>
  <si>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</si>
  <si>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</si>
  <si>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</si>
  <si>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</si>
  <si>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</si>
  <si>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</si>
  <si>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</si>
  <si>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</si>
  <si>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</si>
  <si>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</si>
  <si>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</si>
  <si>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</si>
  <si>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</si>
  <si>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</si>
  <si>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</si>
  <si>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</si>
  <si>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</si>
  <si>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</si>
  <si>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</si>
  <si>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</si>
  <si>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</si>
  <si>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</si>
  <si>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</si>
  <si>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</si>
  <si>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</si>
  <si>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</si>
  <si>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</si>
  <si>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</si>
  <si>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</si>
  <si>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</si>
  <si>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</si>
  <si>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</si>
  <si>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</si>
  <si>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</si>
  <si>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</si>
  <si>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</si>
  <si>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</si>
  <si>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</si>
  <si>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</si>
  <si>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</si>
  <si>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</si>
  <si>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</si>
  <si>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</si>
  <si>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</si>
  <si>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</si>
  <si>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</si>
  <si>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</si>
  <si>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</si>
  <si>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</si>
  <si>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</si>
  <si>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</si>
  <si>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</si>
  <si>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</si>
  <si>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</si>
  <si>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</si>
  <si>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</si>
  <si>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</si>
  <si>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</si>
  <si>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</si>
  <si>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</si>
  <si>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</si>
  <si>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</si>
  <si>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</si>
  <si>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</si>
  <si>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</si>
  <si>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</si>
  <si>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</si>
  <si>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</si>
  <si>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</si>
  <si>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</si>
  <si>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</si>
  <si>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</si>
  <si>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</si>
  <si>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</si>
  <si>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</si>
  <si>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</si>
  <si>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</si>
  <si>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</si>
  <si>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</si>
  <si>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</si>
  <si>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</si>
  <si>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</si>
  <si>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</si>
  <si>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</si>
  <si>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</si>
  <si>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</si>
  <si>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</si>
  <si>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</si>
  <si>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</si>
  <si>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</si>
  <si>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</si>
  <si>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</si>
  <si>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</si>
  <si>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</si>
  <si>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</si>
  <si>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</si>
  <si>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</si>
  <si>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</si>
  <si>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</si>
  <si>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</si>
  <si>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</si>
  <si>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</si>
  <si>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</si>
  <si>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</si>
  <si>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</si>
  <si>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</si>
  <si>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</si>
  <si>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</si>
  <si>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</si>
  <si>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</si>
  <si>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</si>
  <si>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</si>
  <si>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</si>
  <si>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</si>
  <si>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</si>
  <si>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</si>
  <si>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</si>
  <si>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</si>
  <si>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</si>
  <si>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</si>
  <si>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</si>
  <si>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</si>
  <si>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</si>
  <si>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</si>
  <si>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</si>
  <si>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</si>
  <si>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</si>
  <si>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</si>
  <si>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</si>
  <si>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</si>
  <si>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</si>
  <si>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</si>
  <si>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</si>
  <si>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</si>
  <si>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</si>
  <si>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</si>
  <si>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</si>
  <si>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</si>
  <si>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</si>
  <si>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</si>
  <si>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</si>
  <si>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</si>
  <si>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</si>
  <si>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</si>
  <si>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</si>
  <si>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</si>
  <si>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</si>
  <si>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</si>
  <si>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</si>
  <si>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</si>
  <si>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</si>
  <si>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</si>
  <si>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</si>
  <si>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</si>
  <si>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</si>
  <si>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</si>
  <si>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</si>
  <si>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</si>
  <si>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</si>
  <si>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</si>
  <si>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</si>
  <si>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</si>
  <si>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</si>
  <si>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</si>
  <si>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</si>
  <si>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</si>
  <si>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</si>
  <si>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</si>
  <si>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</si>
  <si>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</si>
  <si>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</si>
  <si>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</si>
  <si>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</si>
  <si>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</si>
  <si>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</si>
  <si>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</si>
  <si>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</si>
  <si>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</si>
  <si>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</si>
  <si>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</si>
  <si>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</si>
  <si>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</si>
  <si>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</si>
  <si>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</si>
  <si>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</si>
  <si>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</si>
  <si>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</si>
  <si>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</si>
  <si>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</si>
  <si>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</si>
  <si>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</si>
  <si>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</si>
  <si>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</si>
  <si>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</si>
  <si>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</si>
  <si>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</si>
  <si>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</si>
  <si>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</si>
  <si>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</si>
  <si>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</si>
  <si>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</si>
  <si>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</si>
  <si>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</si>
  <si>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</si>
  <si>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</si>
  <si>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</si>
  <si>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</si>
  <si>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</si>
  <si>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</si>
  <si>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</si>
  <si>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</si>
  <si>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</si>
  <si>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</si>
  <si>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</si>
  <si>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</si>
  <si>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</si>
  <si>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</si>
  <si>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</si>
  <si>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</si>
  <si>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</si>
  <si>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</si>
  <si>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</si>
  <si>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</si>
  <si>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</si>
  <si>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</si>
  <si>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</si>
  <si>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</si>
  <si>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</si>
  <si>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</si>
  <si>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</si>
  <si>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</si>
  <si>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</si>
  <si>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</si>
  <si>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</si>
  <si>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</si>
  <si>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</si>
  <si>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</si>
  <si>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</si>
  <si>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</si>
  <si>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</si>
  <si>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</si>
  <si>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</si>
  <si>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</si>
  <si>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</si>
  <si>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</si>
  <si>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</si>
  <si>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</si>
  <si>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</si>
  <si>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</si>
  <si>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</si>
  <si>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</si>
  <si>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</si>
  <si>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</si>
  <si>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</si>
  <si>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</si>
  <si>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</si>
  <si>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</si>
  <si>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</si>
  <si>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</si>
  <si>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</si>
  <si>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</si>
  <si>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</si>
  <si>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</si>
  <si>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</si>
  <si>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</si>
  <si>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</si>
  <si>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</si>
  <si>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</si>
  <si>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</si>
  <si>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</si>
  <si>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</si>
  <si>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</si>
  <si>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</si>
  <si>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</si>
  <si>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</si>
  <si>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</si>
  <si>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</si>
  <si>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</si>
  <si>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</si>
  <si>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</si>
  <si>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</si>
  <si>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</si>
  <si>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</si>
  <si>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</si>
  <si>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</si>
  <si>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</si>
  <si>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</si>
  <si>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</si>
  <si>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</si>
  <si>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</si>
  <si>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</si>
  <si>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</si>
  <si>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</si>
  <si>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</si>
  <si>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</si>
  <si>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</si>
  <si>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</si>
  <si>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</si>
  <si>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</si>
  <si>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</si>
  <si>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</si>
  <si>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</si>
  <si>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</si>
  <si>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</si>
  <si>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</si>
  <si>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</si>
  <si>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</si>
  <si>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</si>
  <si>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</si>
  <si>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</si>
  <si>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</si>
  <si>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</si>
  <si>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</si>
  <si>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</si>
  <si>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</si>
  <si>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</si>
  <si>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</si>
  <si>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</si>
  <si>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</si>
  <si>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</si>
  <si>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</si>
  <si>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</si>
  <si>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</si>
  <si>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</si>
  <si>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</si>
  <si>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</si>
  <si>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</si>
  <si>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</si>
  <si>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</si>
  <si>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</si>
  <si>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</si>
  <si>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</si>
  <si>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</si>
  <si>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</si>
  <si>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</si>
  <si>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</si>
  <si>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</si>
  <si>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</si>
  <si>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</si>
  <si>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</si>
  <si>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</si>
  <si>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</si>
  <si>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</si>
  <si>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</si>
  <si>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</si>
  <si>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</si>
  <si>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</si>
  <si>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</si>
  <si>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</si>
  <si>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</si>
  <si>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</si>
  <si>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</si>
  <si>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</si>
  <si>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</si>
  <si>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</si>
  <si>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</si>
  <si>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</si>
  <si>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</si>
  <si>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</si>
  <si>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</si>
  <si>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</si>
  <si>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</si>
  <si>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</si>
  <si>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</si>
  <si>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</si>
  <si>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</si>
  <si>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</si>
  <si>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</si>
  <si>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</si>
  <si>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</si>
  <si>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</si>
  <si>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</si>
  <si>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</si>
  <si>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</si>
  <si>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</si>
  <si>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</si>
  <si>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</si>
  <si>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</si>
  <si>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</si>
  <si>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</si>
  <si>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</si>
  <si>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</si>
  <si>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</si>
  <si>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</si>
  <si>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</si>
  <si>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</si>
  <si>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</si>
  <si>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</si>
  <si>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</si>
  <si>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</si>
  <si>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</si>
  <si>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</si>
  <si>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</si>
  <si>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</si>
  <si>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</si>
  <si>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</si>
  <si>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</si>
  <si>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</si>
  <si>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</si>
  <si>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</si>
  <si>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</si>
  <si>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</si>
  <si>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</si>
  <si>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</si>
  <si>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</si>
  <si>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</si>
  <si>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</si>
  <si>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</si>
  <si>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</si>
  <si>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</si>
  <si>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</si>
  <si>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</si>
  <si>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</si>
  <si>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</si>
  <si>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</si>
  <si>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</si>
  <si>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</si>
  <si>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</si>
  <si>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</si>
  <si>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</si>
  <si>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</si>
  <si>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</si>
  <si>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</si>
  <si>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</si>
  <si>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</si>
  <si>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</si>
  <si>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</si>
  <si>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</si>
  <si>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</si>
  <si>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</si>
  <si>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</si>
  <si>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</si>
  <si>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</si>
  <si>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</si>
  <si>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</si>
  <si>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</si>
  <si>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</si>
  <si>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</si>
  <si>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</si>
  <si>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</si>
  <si>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</si>
  <si>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</si>
  <si>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</si>
  <si>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</si>
  <si>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</si>
  <si>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</si>
  <si>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</si>
  <si>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</si>
  <si>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</si>
  <si>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</si>
  <si>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</si>
  <si>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</si>
  <si>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</si>
  <si>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</si>
  <si>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</si>
  <si>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</si>
  <si>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</si>
  <si>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</si>
  <si>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</si>
  <si>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</si>
  <si>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</si>
  <si>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</si>
  <si>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</si>
  <si>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</si>
  <si>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</si>
  <si>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</si>
  <si>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</si>
  <si>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</si>
  <si>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</si>
  <si>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</si>
  <si>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</si>
  <si>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</si>
  <si>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</si>
  <si>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</si>
  <si>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</si>
  <si>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</si>
  <si>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</si>
  <si>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</si>
  <si>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</si>
  <si>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</si>
  <si>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</si>
  <si>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</si>
  <si>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</si>
  <si>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</si>
  <si>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</si>
  <si>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</si>
  <si>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</si>
  <si>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</si>
  <si>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</si>
  <si>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</si>
  <si>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</si>
  <si>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</si>
  <si>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</si>
  <si>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</si>
  <si>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</si>
  <si>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</si>
  <si>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</si>
  <si>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</si>
  <si>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</si>
  <si>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</si>
  <si>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</si>
  <si>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</si>
  <si>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</si>
  <si>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</si>
  <si>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</si>
  <si>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</si>
  <si>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</si>
  <si>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</si>
  <si>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</si>
  <si>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</si>
  <si>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</si>
  <si>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</si>
  <si>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</si>
  <si>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</si>
  <si>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</si>
  <si>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</si>
  <si>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</si>
  <si>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</si>
  <si>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</si>
  <si>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</si>
  <si>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</si>
  <si>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</si>
  <si>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</si>
  <si>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</si>
  <si>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</si>
  <si>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</si>
  <si>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</si>
  <si>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</si>
  <si>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</si>
  <si>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</si>
  <si>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</si>
  <si>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</si>
  <si>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</si>
  <si>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</si>
  <si>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</si>
  <si>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</si>
  <si>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</si>
  <si>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</si>
  <si>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</si>
  <si>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</si>
  <si>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</si>
  <si>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</si>
  <si>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</si>
  <si>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</si>
  <si>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</si>
  <si>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</si>
  <si>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</si>
  <si>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</si>
  <si>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</si>
  <si>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</si>
  <si>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</si>
  <si>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</si>
  <si>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</si>
  <si>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</si>
  <si>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</si>
  <si>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</si>
  <si>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</si>
  <si>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</si>
  <si>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</si>
  <si>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</si>
  <si>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</si>
  <si>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</si>
  <si>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</si>
  <si>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</si>
  <si>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</si>
  <si>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</si>
  <si>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</si>
  <si>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</si>
  <si>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</si>
  <si>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</si>
  <si>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</si>
  <si>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</si>
  <si>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</si>
  <si>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</si>
  <si>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</si>
  <si>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</si>
  <si>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</si>
  <si>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</si>
  <si>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</si>
  <si>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</si>
  <si>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</si>
  <si>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</si>
  <si>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</si>
  <si>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</si>
  <si>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</si>
  <si>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</si>
  <si>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</si>
  <si>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</si>
  <si>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</si>
  <si>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</si>
  <si>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</si>
  <si>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</si>
  <si>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</si>
  <si>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</si>
  <si>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</si>
  <si>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</si>
  <si>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</si>
  <si>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</si>
  <si>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</si>
  <si>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</si>
  <si>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</si>
  <si>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</si>
  <si>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</si>
  <si>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</si>
  <si>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</si>
  <si>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</si>
  <si>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</si>
  <si>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</si>
  <si>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</si>
  <si>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</si>
  <si>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</si>
  <si>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</si>
  <si>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</si>
  <si>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</si>
  <si>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</si>
  <si>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</si>
  <si>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</si>
  <si>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</si>
  <si>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</si>
  <si>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</si>
  <si>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</si>
  <si>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</si>
  <si>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</si>
  <si>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</si>
  <si>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</si>
  <si>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</si>
  <si>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</si>
  <si>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</si>
  <si>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</si>
  <si>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</si>
  <si>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</si>
  <si>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</si>
  <si>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</si>
  <si>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</si>
  <si>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</si>
  <si>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</si>
  <si>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</si>
  <si>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</si>
  <si>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</si>
  <si>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</si>
  <si>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</si>
  <si>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</si>
  <si>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</si>
  <si>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</si>
  <si>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</si>
  <si>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</si>
  <si>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</si>
  <si>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</si>
  <si>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</si>
  <si>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</si>
  <si>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</si>
  <si>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</si>
  <si>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</si>
  <si>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</si>
  <si>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</si>
  <si>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</si>
  <si>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</si>
  <si>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</si>
  <si>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</si>
  <si>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</si>
  <si>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</si>
  <si>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</si>
  <si>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</si>
  <si>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</si>
  <si>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</si>
  <si>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</si>
  <si>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</si>
  <si>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</si>
  <si>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</si>
  <si>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</si>
  <si>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</si>
  <si>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</si>
  <si>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</si>
  <si>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</si>
  <si>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</si>
  <si>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</si>
  <si>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</si>
  <si>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</si>
  <si>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</si>
  <si>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</si>
  <si>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</si>
  <si>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</si>
  <si>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</si>
  <si>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</si>
  <si>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</si>
  <si>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</si>
  <si>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</si>
  <si>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</si>
  <si>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</si>
  <si>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</si>
  <si>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</si>
  <si>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</si>
  <si>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</si>
  <si>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</si>
  <si>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</si>
  <si>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</si>
  <si>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</si>
  <si>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</si>
  <si>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</si>
  <si>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</si>
  <si>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</si>
  <si>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</si>
  <si>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</si>
  <si>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</si>
  <si>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</si>
  <si>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</si>
  <si>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</si>
  <si>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</si>
  <si>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</si>
  <si>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</si>
  <si>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</si>
  <si>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</si>
  <si>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</si>
  <si>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</si>
  <si>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</si>
  <si>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</si>
  <si>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</si>
  <si>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</si>
  <si>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</si>
  <si>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</si>
  <si>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</si>
  <si>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</si>
  <si>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</si>
  <si>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</si>
  <si>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</si>
  <si>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</si>
  <si>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</si>
  <si>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</si>
  <si>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</si>
  <si>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</si>
  <si>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</si>
  <si>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</si>
  <si>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</si>
  <si>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</si>
  <si>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</si>
  <si>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</si>
  <si>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</si>
  <si>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</si>
  <si>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</si>
  <si>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</si>
  <si>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</si>
  <si>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</si>
  <si>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</si>
  <si>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</si>
  <si>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</si>
  <si>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</si>
  <si>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</si>
  <si>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</si>
  <si>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</si>
  <si>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</si>
  <si>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</si>
  <si>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</si>
  <si>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</si>
  <si>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</si>
  <si>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</si>
  <si>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</si>
  <si>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</si>
  <si>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</si>
  <si>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</si>
  <si>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</si>
  <si>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</si>
  <si>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</si>
  <si>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</si>
  <si>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</si>
  <si>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</si>
  <si>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</si>
  <si>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</si>
  <si>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</si>
  <si>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</si>
  <si>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</si>
  <si>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</si>
  <si>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</si>
  <si>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</si>
  <si>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</si>
  <si>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</si>
  <si>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</si>
  <si>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</si>
  <si>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</si>
  <si>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</si>
  <si>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</si>
  <si>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</si>
  <si>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</si>
  <si>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</si>
  <si>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</si>
  <si>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</si>
  <si>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</si>
  <si>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</si>
  <si>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</si>
  <si>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</si>
  <si>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</si>
  <si>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</si>
  <si>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</si>
  <si>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</si>
  <si>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</si>
  <si>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</si>
  <si>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</si>
  <si>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</si>
  <si>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</si>
  <si>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</si>
  <si>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</si>
  <si>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</si>
  <si>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</si>
  <si>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</si>
  <si>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</si>
  <si>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</si>
  <si>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</si>
  <si>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</si>
  <si>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</si>
  <si>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</si>
  <si>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</si>
  <si>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</si>
  <si>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</si>
  <si>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</si>
  <si>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</si>
  <si>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</si>
  <si>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</si>
  <si>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</si>
  <si>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</si>
  <si>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</si>
  <si>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</si>
  <si>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</si>
  <si>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</si>
  <si>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</si>
  <si>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</si>
  <si>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</si>
  <si>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</si>
  <si>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</si>
  <si>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</si>
  <si>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</si>
  <si>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</si>
  <si>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</si>
  <si>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</si>
  <si>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</si>
  <si>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</si>
  <si>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</si>
  <si>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</si>
  <si>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</si>
  <si>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</si>
  <si>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</si>
  <si>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</si>
  <si>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</si>
  <si>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</si>
  <si>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</si>
  <si>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</si>
  <si>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</si>
  <si>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</si>
  <si>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</si>
  <si>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</si>
  <si>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</si>
  <si>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</si>
  <si>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</si>
  <si>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</si>
  <si>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</si>
  <si>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</si>
  <si>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</si>
  <si>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</si>
  <si>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</si>
  <si>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</si>
  <si>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</si>
  <si>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</si>
  <si>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</si>
  <si>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</si>
  <si>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</si>
  <si>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</si>
  <si>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</si>
  <si>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</si>
  <si>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</si>
  <si>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</si>
  <si>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</si>
  <si>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</si>
  <si>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</si>
  <si>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</si>
  <si>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</si>
  <si>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</si>
  <si>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</si>
  <si>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</si>
  <si>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</si>
  <si>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</si>
  <si>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</si>
  <si>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</si>
  <si>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</si>
  <si>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</si>
  <si>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</si>
  <si>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</si>
  <si>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</si>
  <si>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</si>
  <si>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</si>
  <si>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</si>
  <si>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</si>
  <si>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</si>
  <si>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</si>
  <si>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</si>
  <si>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</si>
  <si>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</si>
  <si>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</si>
  <si>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</si>
  <si>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</si>
  <si>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</si>
  <si>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</si>
  <si>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</si>
  <si>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</si>
  <si>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</si>
  <si>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</si>
  <si>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</si>
  <si>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</si>
  <si>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</si>
  <si>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</si>
  <si>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</si>
  <si>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</si>
  <si>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</si>
  <si>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</si>
  <si>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</si>
  <si>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</si>
  <si>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</si>
  <si>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</si>
  <si>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</si>
  <si>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</si>
  <si>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</si>
  <si>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</si>
  <si>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</si>
  <si>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</si>
  <si>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</si>
  <si>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</si>
  <si>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</si>
  <si>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</si>
  <si>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</si>
  <si>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</si>
  <si>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</si>
  <si>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</si>
  <si>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</si>
  <si>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</si>
  <si>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</si>
  <si>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</si>
  <si>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</si>
  <si>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</si>
  <si>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</si>
  <si>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</si>
  <si>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</si>
  <si>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</si>
  <si>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</si>
  <si>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</si>
  <si>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</si>
  <si>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</si>
  <si>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</si>
  <si>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</si>
  <si>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</si>
  <si>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</si>
  <si>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</si>
  <si>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</si>
  <si>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</si>
  <si>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</si>
  <si>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</si>
  <si>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</si>
  <si>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</si>
  <si>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</si>
  <si>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</si>
  <si>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</si>
  <si>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</si>
  <si>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</si>
  <si>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</si>
  <si>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</si>
  <si>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</si>
  <si>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</si>
  <si>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</si>
  <si>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</si>
  <si>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</si>
  <si>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</si>
  <si>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</si>
  <si>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</si>
  <si>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</si>
  <si>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</si>
  <si>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</si>
  <si>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</si>
  <si>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</si>
  <si>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</si>
  <si>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</si>
  <si>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</si>
  <si>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</si>
  <si>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</si>
  <si>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</si>
  <si>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</si>
  <si>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</si>
  <si>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</si>
  <si>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</si>
  <si>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</si>
  <si>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</si>
  <si>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</si>
  <si>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</si>
  <si>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</si>
  <si>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</si>
  <si>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</si>
  <si>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</si>
  <si>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</si>
  <si>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</si>
  <si>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</si>
  <si>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</si>
  <si>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</si>
  <si>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</si>
  <si>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</si>
  <si>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</si>
  <si>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</si>
  <si>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</si>
  <si>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</si>
  <si>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</si>
  <si>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</si>
  <si>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</si>
  <si>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</si>
  <si>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</si>
  <si>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</si>
  <si>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</si>
  <si>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</si>
  <si>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</si>
  <si>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</si>
  <si>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</si>
  <si>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</si>
  <si>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</si>
  <si>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</si>
  <si>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</si>
  <si>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</si>
  <si>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</si>
  <si>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</si>
  <si>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</si>
  <si>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</si>
  <si>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</si>
  <si>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</si>
  <si>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</si>
  <si>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</si>
  <si>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</si>
  <si>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</si>
  <si>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</si>
  <si>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</si>
  <si>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</si>
  <si>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</si>
  <si>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</si>
  <si>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</si>
  <si>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</si>
  <si>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</si>
  <si>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</si>
  <si>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</si>
  <si>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</si>
  <si>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</si>
  <si>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</si>
  <si>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</si>
  <si>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</si>
  <si>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</si>
  <si>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</si>
  <si>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</si>
  <si>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</si>
  <si>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</si>
  <si>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</si>
  <si>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</si>
  <si>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</si>
  <si>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</si>
  <si>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</si>
  <si>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</si>
  <si>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</si>
  <si>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</si>
  <si>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</si>
  <si>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</si>
  <si>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</si>
  <si>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</si>
  <si>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</si>
  <si>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</si>
  <si>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</si>
  <si>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</si>
  <si>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</si>
  <si>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</si>
  <si>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</si>
  <si>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</si>
  <si>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</si>
  <si>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</si>
  <si>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</si>
  <si>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</si>
  <si>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</si>
  <si>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</si>
  <si>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</si>
  <si>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</si>
  <si>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</si>
  <si>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</si>
  <si>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</si>
  <si>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</si>
  <si>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</si>
  <si>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</si>
  <si>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</si>
  <si>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</si>
  <si>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</si>
  <si>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</si>
  <si>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</si>
  <si>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</si>
  <si>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</si>
  <si>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</si>
  <si>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</si>
  <si>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</si>
  <si>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</si>
  <si>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</si>
  <si>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</si>
  <si>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</si>
  <si>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</si>
  <si>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</si>
  <si>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</si>
  <si>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</si>
  <si>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</si>
  <si>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</si>
  <si>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</si>
  <si>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</si>
  <si>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</si>
  <si>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</si>
  <si>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</si>
  <si>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</si>
  <si>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</si>
  <si>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</si>
  <si>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</si>
  <si>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</si>
  <si>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</si>
  <si>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</si>
  <si>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</si>
  <si>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</si>
  <si>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</si>
  <si>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</si>
  <si>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</si>
  <si>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</si>
  <si>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</si>
  <si>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</si>
  <si>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</si>
  <si>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</si>
  <si>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</si>
  <si>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</si>
  <si>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</si>
  <si>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</si>
  <si>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</si>
  <si>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</si>
  <si>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</si>
  <si>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</si>
  <si>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</si>
  <si>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</si>
  <si>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</si>
  <si>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</si>
  <si>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</si>
  <si>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</si>
  <si>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</si>
  <si>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</si>
  <si>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</si>
  <si>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</si>
  <si>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</si>
  <si>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</si>
  <si>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</si>
  <si>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</si>
  <si>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</si>
  <si>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</si>
  <si>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</si>
  <si>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</si>
  <si>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</si>
  <si>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</si>
  <si>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</si>
  <si>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</si>
  <si>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</si>
  <si>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</si>
  <si>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</si>
  <si>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</si>
  <si>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</si>
  <si>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</si>
  <si>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</si>
  <si>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</si>
  <si>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</si>
  <si>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</si>
  <si>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</si>
  <si>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</si>
  <si>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</si>
  <si>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</si>
  <si>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</si>
  <si>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</si>
  <si>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</si>
  <si>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</si>
  <si>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</si>
  <si>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</si>
  <si>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</si>
  <si>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</si>
  <si>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</si>
  <si>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</si>
  <si>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</si>
  <si>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</si>
  <si>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</si>
  <si>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</si>
  <si>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</si>
  <si>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</si>
  <si>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</si>
  <si>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</si>
  <si>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</si>
  <si>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</si>
  <si>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</si>
  <si>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</si>
  <si>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</si>
  <si>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</si>
  <si>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</si>
  <si>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</si>
  <si>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</si>
  <si>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</si>
  <si>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</si>
  <si>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</si>
  <si>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</si>
  <si>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</si>
  <si>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</si>
  <si>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</si>
  <si>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</si>
  <si>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</si>
  <si>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</si>
  <si>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</si>
  <si>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</si>
  <si>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</si>
  <si>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</si>
  <si>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</si>
  <si>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</si>
  <si>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</si>
  <si>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</si>
  <si>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</si>
  <si>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</si>
  <si>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</si>
  <si>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</si>
  <si>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</si>
  <si>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</si>
  <si>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</si>
  <si>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</si>
  <si>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</si>
  <si>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</si>
  <si>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</si>
  <si>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</si>
  <si>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</si>
  <si>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</si>
  <si>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</si>
  <si>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</si>
  <si>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</si>
  <si>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</si>
  <si>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</si>
  <si>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</si>
  <si>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</si>
  <si>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</si>
  <si>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</si>
  <si>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</si>
  <si>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</si>
  <si>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</si>
  <si>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</si>
  <si>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</si>
  <si>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</si>
  <si>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</si>
  <si>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</si>
  <si>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</si>
  <si>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</si>
  <si>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</si>
  <si>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</si>
  <si>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</si>
  <si>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</si>
  <si>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</si>
  <si>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</si>
  <si>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</si>
  <si>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</si>
  <si>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</si>
  <si>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</si>
  <si>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</si>
  <si>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</si>
  <si>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</si>
  <si>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</si>
  <si>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</si>
  <si>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</si>
  <si>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</si>
  <si>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</si>
  <si>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</si>
  <si>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</si>
  <si>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</si>
  <si>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</si>
  <si>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</si>
  <si>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</si>
  <si>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</si>
  <si>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</si>
  <si>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</si>
  <si>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</si>
  <si>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</si>
  <si>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</si>
  <si>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</si>
  <si>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</si>
  <si>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</si>
  <si>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</si>
  <si>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</si>
  <si>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</si>
  <si>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</si>
  <si>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</si>
  <si>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</si>
  <si>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</si>
  <si>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</si>
  <si>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</si>
  <si>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</si>
  <si>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</si>
  <si>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</si>
  <si>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</si>
  <si>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</si>
  <si>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</si>
  <si>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</si>
  <si>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</si>
  <si>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</si>
  <si>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</si>
  <si>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</si>
  <si>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</si>
  <si>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</si>
  <si>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</si>
  <si>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</si>
  <si>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</si>
  <si>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</si>
  <si>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</si>
  <si>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</si>
  <si>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</si>
  <si>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</si>
  <si>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</si>
  <si>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</si>
  <si>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</si>
  <si>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</si>
  <si>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</si>
  <si>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</si>
  <si>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</si>
  <si>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</si>
  <si>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</si>
  <si>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</si>
  <si>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</si>
  <si>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</si>
  <si>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</si>
  <si>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</si>
  <si>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</si>
  <si>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</si>
  <si>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</si>
  <si>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</si>
  <si>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</si>
  <si>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</si>
  <si>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</si>
  <si>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</si>
  <si>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</si>
  <si>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</si>
  <si>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</si>
  <si>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</si>
  <si>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</si>
  <si>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</si>
  <si>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</si>
  <si>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</si>
  <si>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</si>
  <si>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</si>
  <si>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</si>
  <si>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</si>
  <si>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</si>
  <si>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</si>
  <si>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</si>
  <si>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</si>
  <si>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</si>
  <si>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</si>
  <si>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</si>
  <si>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</si>
  <si>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</si>
  <si>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</si>
  <si>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</si>
  <si>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</si>
  <si>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</si>
  <si>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</si>
  <si>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</si>
  <si>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</si>
  <si>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</si>
  <si>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</si>
  <si>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</si>
  <si>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</si>
  <si>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</si>
  <si>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</si>
  <si>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</si>
  <si>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</si>
  <si>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</si>
  <si>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</si>
  <si>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</si>
  <si>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</si>
  <si>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</si>
  <si>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</si>
  <si>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</si>
  <si>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</si>
  <si>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</si>
  <si>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</si>
  <si>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</si>
  <si>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</si>
  <si>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</si>
  <si>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</si>
  <si>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</si>
  <si>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</si>
  <si>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</si>
  <si>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</si>
  <si>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</si>
  <si>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</si>
  <si>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</si>
  <si>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</si>
  <si>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</si>
  <si>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</si>
  <si>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</si>
  <si>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</si>
  <si>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</si>
  <si>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</si>
  <si>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</si>
  <si>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</si>
  <si>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</si>
  <si>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</si>
  <si>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</si>
  <si>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</si>
  <si>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</si>
  <si>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</si>
  <si>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</si>
  <si>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</si>
  <si>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</si>
  <si>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</si>
  <si>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</si>
  <si>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</si>
  <si>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</si>
  <si>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</si>
  <si>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</si>
  <si>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</si>
  <si>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</si>
  <si>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</si>
  <si>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</si>
  <si>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</si>
  <si>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</si>
  <si>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</si>
  <si>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</si>
  <si>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</si>
  <si>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</si>
  <si>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</si>
  <si>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</si>
  <si>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</si>
  <si>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</si>
  <si>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</si>
  <si>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</si>
  <si>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</si>
  <si>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</si>
  <si>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</si>
  <si>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</si>
  <si>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</si>
  <si>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</si>
  <si>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</si>
  <si>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</si>
  <si>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</si>
  <si>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</si>
  <si>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</si>
  <si>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</si>
  <si>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</si>
  <si>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</si>
  <si>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</si>
  <si>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</si>
  <si>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</si>
  <si>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</si>
  <si>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</si>
  <si>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</si>
  <si>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</si>
  <si>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</si>
  <si>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</si>
  <si>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</si>
  <si>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</si>
  <si>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</si>
  <si>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</si>
  <si>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</si>
  <si>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</si>
  <si>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</si>
  <si>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</si>
  <si>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</si>
  <si>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</si>
  <si>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</si>
  <si>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</si>
  <si>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</si>
  <si>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</si>
  <si>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</si>
  <si>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</si>
  <si>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</si>
  <si>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</si>
  <si>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</si>
  <si>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</si>
  <si>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</si>
  <si>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</si>
  <si>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</si>
  <si>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</si>
  <si>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</si>
  <si>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</si>
  <si>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</si>
  <si>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</si>
  <si>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</si>
  <si>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</si>
  <si>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</si>
  <si>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</si>
  <si>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</si>
  <si>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</si>
  <si>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</si>
  <si>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</si>
  <si>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</si>
  <si>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</si>
  <si>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</si>
  <si>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</si>
  <si>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</si>
  <si>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</si>
  <si>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</si>
  <si>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</si>
  <si>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</si>
  <si>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</si>
  <si>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</si>
  <si>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</si>
  <si>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</si>
  <si>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</si>
  <si>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</si>
  <si>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</si>
  <si>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</si>
  <si>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</si>
  <si>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</si>
  <si>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</si>
  <si>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</si>
  <si>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</si>
  <si>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</si>
  <si>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</si>
  <si>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</si>
  <si>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</si>
  <si>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</si>
  <si>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</si>
  <si>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</si>
  <si>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</si>
  <si>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</si>
  <si>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</si>
  <si>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</si>
  <si>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</si>
  <si>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</si>
  <si>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</si>
  <si>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</si>
  <si>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</si>
  <si>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</si>
  <si>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</si>
  <si>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</si>
  <si>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</si>
  <si>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</si>
  <si>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</si>
  <si>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</si>
  <si>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</si>
  <si>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</si>
  <si>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</si>
  <si>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</si>
  <si>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</si>
  <si>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</si>
  <si>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</si>
  <si>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</si>
  <si>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</si>
  <si>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</si>
  <si>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</si>
  <si>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</si>
  <si>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</si>
  <si>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</si>
  <si>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</si>
  <si>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</si>
  <si>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</si>
  <si>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</si>
  <si>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</si>
  <si>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</si>
  <si>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</si>
  <si>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</si>
  <si>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</si>
  <si>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</si>
  <si>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</si>
  <si>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</si>
  <si>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</si>
  <si>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</si>
  <si>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</si>
  <si>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</si>
  <si>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</si>
  <si>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</si>
  <si>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</si>
  <si>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</si>
  <si>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</si>
  <si>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</si>
  <si>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</si>
  <si>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</si>
  <si>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</si>
  <si>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</si>
  <si>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</si>
  <si>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</si>
  <si>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</si>
  <si>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</si>
  <si>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</si>
  <si>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</si>
  <si>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</si>
  <si>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</si>
  <si>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</si>
  <si>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</si>
  <si>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</si>
  <si>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</si>
  <si>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</si>
  <si>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</si>
  <si>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</si>
  <si>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</si>
  <si>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</si>
  <si>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</si>
  <si>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</si>
  <si>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</si>
  <si>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</si>
  <si>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</si>
  <si>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</si>
  <si>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</si>
  <si>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</si>
  <si>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</si>
  <si>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</si>
  <si>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</si>
  <si>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</si>
  <si>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</si>
  <si>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</si>
  <si>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</si>
  <si>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</si>
  <si>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</si>
  <si>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</si>
  <si>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</si>
  <si>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</si>
  <si>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</si>
  <si>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</si>
  <si>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</si>
  <si>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</si>
  <si>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</si>
  <si>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</si>
  <si>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</si>
  <si>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</si>
  <si>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</si>
  <si>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</si>
  <si>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</si>
  <si>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</si>
  <si>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</si>
  <si>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</si>
  <si>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</si>
  <si>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</si>
  <si>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</si>
  <si>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</si>
  <si>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</si>
  <si>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</si>
  <si>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</si>
  <si>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</si>
  <si>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</si>
  <si>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</si>
  <si>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</si>
  <si>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</si>
  <si>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</si>
  <si>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</si>
  <si>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</si>
  <si>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</si>
  <si>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</si>
  <si>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</si>
  <si>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</si>
  <si>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</si>
  <si>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</si>
  <si>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</si>
  <si>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</si>
  <si>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</si>
  <si>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</si>
  <si>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</si>
  <si>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</si>
  <si>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</si>
  <si>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</si>
  <si>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</si>
  <si>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</si>
  <si>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</si>
  <si>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</si>
  <si>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</si>
  <si>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</si>
  <si>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</si>
  <si>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</si>
  <si>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</si>
  <si>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</si>
  <si>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</si>
  <si>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</si>
  <si>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</si>
  <si>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</si>
  <si>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</si>
  <si>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</si>
  <si>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</si>
  <si>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</si>
  <si>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</si>
  <si>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</si>
  <si>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</si>
  <si>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</si>
  <si>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</si>
  <si>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</si>
  <si>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</si>
  <si>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</si>
  <si>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</si>
  <si>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</si>
  <si>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</si>
  <si>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</si>
  <si>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</si>
  <si>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</si>
  <si>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</si>
  <si>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</si>
  <si>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</si>
  <si>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</si>
  <si>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</si>
  <si>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</si>
  <si>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</si>
  <si>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</si>
  <si>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</si>
  <si>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</si>
  <si>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</si>
  <si>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</si>
  <si>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</si>
  <si>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</si>
  <si>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</si>
  <si>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</si>
  <si>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</si>
  <si>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</si>
  <si>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</si>
  <si>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</si>
  <si>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</si>
  <si>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</si>
  <si>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</si>
  <si>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</si>
  <si>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</si>
  <si>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</si>
  <si>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</si>
  <si>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</si>
  <si>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</si>
  <si>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</si>
  <si>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</si>
  <si>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</si>
  <si>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</si>
  <si>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</si>
  <si>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</si>
  <si>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</si>
  <si>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</si>
  <si>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</si>
  <si>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</si>
  <si>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</si>
  <si>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</si>
  <si>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</si>
  <si>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</si>
  <si>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</si>
  <si>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</si>
  <si>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</si>
  <si>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</si>
  <si>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</si>
  <si>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</si>
  <si>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</si>
  <si>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</si>
  <si>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</si>
  <si>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</si>
  <si>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</si>
  <si>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</si>
  <si>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</si>
  <si>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</si>
  <si>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</si>
  <si>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</si>
  <si>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</si>
  <si>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</si>
  <si>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</si>
  <si>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</si>
  <si>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</si>
  <si>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</si>
  <si>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</si>
  <si>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</si>
  <si>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</si>
  <si>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</si>
  <si>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</si>
  <si>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</si>
  <si>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</si>
  <si>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</si>
  <si>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</si>
  <si>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</si>
  <si>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</si>
  <si>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</si>
  <si>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</si>
  <si>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</si>
  <si>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</si>
  <si>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</si>
  <si>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</si>
  <si>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</si>
  <si>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</si>
  <si>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</si>
  <si>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</si>
  <si>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</si>
  <si>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</si>
  <si>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</si>
  <si>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</si>
  <si>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</si>
  <si>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</si>
  <si>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</si>
  <si>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</si>
  <si>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</si>
  <si>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</si>
  <si>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</si>
  <si>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</si>
  <si>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</si>
  <si>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</si>
  <si>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</si>
  <si>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</si>
  <si>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</si>
  <si>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</si>
  <si>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</si>
  <si>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</si>
  <si>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</si>
  <si>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</si>
  <si>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</si>
  <si>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</si>
  <si>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</si>
  <si>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</si>
  <si>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</si>
  <si>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</si>
  <si>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</si>
  <si>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</si>
  <si>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</si>
  <si>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</si>
  <si>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</si>
  <si>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</si>
  <si>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</si>
  <si>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</si>
  <si>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</si>
  <si>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</si>
  <si>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</si>
  <si>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</si>
  <si>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</si>
  <si>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</si>
  <si>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</si>
  <si>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</si>
  <si>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</si>
  <si>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</si>
  <si>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</si>
  <si>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</si>
  <si>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</si>
  <si>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</si>
  <si>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</si>
  <si>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</si>
  <si>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</si>
  <si>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</si>
  <si>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</si>
  <si>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</si>
  <si>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</si>
  <si>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</si>
  <si>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</si>
  <si>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</si>
  <si>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</si>
  <si>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</si>
  <si>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</si>
  <si>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</si>
  <si>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</si>
  <si>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</si>
  <si>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</si>
  <si>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</si>
  <si>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</si>
  <si>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</si>
  <si>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</si>
  <si>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</si>
  <si>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</si>
  <si>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</si>
  <si>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</si>
  <si>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</si>
  <si>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</si>
  <si>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</si>
  <si>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</si>
  <si>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</si>
  <si>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</si>
  <si>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</si>
  <si>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</si>
  <si>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</si>
  <si>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</si>
  <si>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</si>
  <si>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</si>
  <si>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</si>
  <si>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</si>
  <si>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</si>
  <si>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</si>
  <si>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</si>
  <si>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</si>
  <si>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</si>
  <si>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</si>
  <si>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</si>
  <si>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</si>
  <si>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</si>
  <si>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</si>
  <si>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</si>
  <si>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</si>
  <si>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</si>
  <si>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</si>
  <si>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</si>
  <si>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</si>
  <si>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</si>
  <si>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</si>
  <si>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</si>
  <si>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</si>
  <si>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</si>
  <si>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</si>
  <si>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</si>
  <si>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</si>
  <si>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</si>
  <si>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</si>
  <si>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</si>
  <si>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</si>
  <si>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</si>
  <si>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</si>
  <si>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</si>
  <si>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</si>
  <si>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</si>
  <si>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</si>
  <si>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</si>
  <si>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</si>
  <si>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</si>
  <si>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</si>
  <si>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</si>
  <si>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</si>
  <si>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</si>
  <si>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</si>
  <si>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</si>
  <si>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</si>
  <si>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</si>
  <si>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</si>
  <si>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</si>
  <si>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</si>
  <si>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</si>
  <si>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</si>
  <si>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</si>
  <si>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</si>
  <si>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</si>
  <si>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</si>
  <si>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</si>
  <si>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</si>
  <si>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</si>
  <si>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</si>
  <si>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</si>
  <si>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</si>
  <si>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</si>
  <si>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</si>
  <si>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</si>
  <si>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</si>
  <si>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</si>
  <si>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</si>
  <si>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</si>
  <si>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</si>
  <si>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</si>
  <si>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</si>
  <si>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</si>
  <si>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</si>
  <si>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</si>
  <si>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</si>
  <si>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</si>
  <si>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</si>
  <si>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</si>
  <si>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</si>
  <si>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</si>
  <si>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</si>
  <si>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</si>
  <si>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</si>
  <si>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</si>
  <si>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</si>
  <si>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</si>
  <si>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</si>
  <si>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</si>
  <si>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</si>
  <si>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</si>
  <si>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</si>
  <si>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</si>
  <si>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</si>
  <si>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</si>
  <si>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</si>
  <si>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</si>
  <si>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</si>
  <si>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</si>
  <si>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</si>
  <si>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</si>
  <si>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</si>
  <si>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</si>
  <si>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</si>
  <si>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</si>
  <si>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</si>
  <si>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</si>
  <si>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</si>
  <si>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</si>
  <si>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</si>
  <si>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</si>
  <si>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</si>
  <si>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</si>
  <si>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</si>
  <si>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</si>
  <si>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</si>
  <si>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</si>
  <si>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</si>
  <si>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</si>
  <si>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</si>
  <si>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</si>
  <si>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</si>
  <si>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</si>
  <si>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</si>
  <si>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</si>
  <si>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</si>
  <si>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</si>
  <si>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</si>
  <si>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</si>
  <si>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</si>
  <si>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</si>
  <si>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</si>
  <si>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</si>
  <si>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</si>
  <si>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</si>
  <si>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</si>
  <si>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</si>
  <si>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</si>
  <si>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</si>
  <si>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</si>
  <si>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</si>
  <si>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</si>
  <si>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</si>
  <si>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</si>
  <si>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</si>
  <si>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</si>
  <si>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</si>
  <si>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</si>
  <si>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</si>
  <si>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</si>
  <si>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</si>
  <si>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</si>
  <si>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</si>
  <si>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</si>
  <si>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</si>
  <si>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</si>
  <si>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</si>
  <si>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</si>
  <si>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</si>
  <si>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</si>
  <si>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</si>
  <si>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</si>
  <si>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</si>
  <si>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</si>
  <si>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</si>
  <si>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</si>
  <si>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</si>
  <si>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</si>
  <si>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</si>
  <si>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</si>
  <si>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</si>
  <si>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</si>
  <si>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</si>
  <si>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</si>
  <si>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</si>
  <si>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</si>
  <si>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</si>
  <si>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</si>
  <si>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</si>
  <si>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</si>
  <si>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</si>
  <si>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</si>
  <si>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</si>
  <si>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</si>
  <si>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</si>
  <si>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</si>
  <si>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</si>
  <si>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</si>
  <si>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</si>
  <si>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</si>
  <si>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</si>
  <si>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</si>
  <si>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</si>
  <si>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</si>
  <si>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</si>
  <si>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</si>
  <si>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</si>
  <si>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</si>
  <si>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</si>
  <si>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</si>
  <si>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</si>
  <si>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</si>
  <si>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</si>
  <si>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</si>
  <si>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</si>
  <si>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</si>
  <si>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</si>
  <si>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</si>
  <si>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</si>
  <si>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</si>
  <si>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</si>
  <si>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</si>
  <si>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</si>
  <si>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</si>
  <si>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</si>
  <si>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</si>
  <si>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</si>
  <si>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</si>
  <si>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</si>
  <si>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</si>
  <si>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</si>
  <si>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</si>
  <si>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</si>
  <si>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</si>
  <si>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</si>
  <si>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</si>
  <si>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</si>
  <si>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</si>
  <si>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</si>
  <si>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</si>
  <si>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</si>
  <si>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</si>
  <si>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</si>
  <si>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</si>
  <si>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</si>
  <si>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</si>
  <si>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</si>
  <si>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</si>
  <si>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</si>
  <si>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</si>
  <si>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</si>
  <si>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</si>
  <si>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</si>
  <si>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</si>
  <si>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</si>
  <si>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</si>
  <si>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</si>
  <si>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</si>
  <si>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</si>
  <si>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</si>
  <si>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</si>
  <si>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</si>
  <si>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</si>
  <si>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</si>
  <si>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</si>
  <si>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</si>
  <si>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</si>
  <si>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</si>
  <si>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</si>
  <si>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</si>
  <si>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</si>
  <si>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</si>
  <si>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</si>
  <si>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</si>
  <si>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</si>
  <si>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</si>
  <si>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</si>
  <si>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</si>
  <si>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</si>
  <si>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</si>
  <si>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</si>
  <si>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</si>
  <si>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</si>
  <si>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</si>
  <si>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</si>
  <si>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</si>
  <si>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</si>
  <si>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</si>
  <si>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</si>
  <si>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</si>
  <si>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</si>
  <si>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</si>
  <si>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</si>
  <si>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</si>
  <si>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</si>
  <si>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</si>
  <si>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</si>
  <si>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</si>
  <si>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</si>
  <si>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</si>
  <si>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</si>
  <si>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</si>
  <si>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</si>
  <si>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</si>
  <si>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</si>
  <si>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</si>
  <si>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</si>
  <si>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</si>
  <si>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</si>
  <si>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</si>
  <si>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</si>
  <si>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</si>
  <si>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</si>
  <si>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</si>
  <si>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</si>
  <si>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</si>
  <si>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</si>
  <si>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</si>
  <si>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</si>
  <si>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</si>
  <si>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</si>
  <si>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</si>
  <si>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</si>
  <si>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</si>
  <si>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</si>
  <si>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</si>
  <si>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</si>
  <si>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</si>
  <si>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</si>
  <si>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</si>
  <si>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</si>
  <si>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</si>
  <si>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</si>
  <si>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</si>
  <si>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</si>
  <si>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</si>
  <si>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</si>
  <si>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</si>
  <si>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</si>
  <si>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</si>
  <si>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</si>
  <si>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</si>
  <si>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</si>
  <si>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</si>
  <si>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</si>
  <si>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</si>
  <si>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</si>
  <si>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</si>
  <si>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</si>
  <si>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</si>
  <si>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</si>
  <si>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</si>
  <si>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</si>
  <si>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</si>
  <si>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</si>
  <si>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</si>
  <si>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</si>
  <si>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</si>
  <si>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</si>
  <si>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</si>
  <si>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</si>
  <si>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</si>
  <si>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</si>
  <si>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</si>
  <si>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</si>
  <si>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</si>
  <si>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</si>
  <si>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</si>
  <si>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</si>
  <si>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</si>
  <si>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</si>
  <si>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</si>
  <si>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</si>
  <si>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</si>
  <si>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</si>
  <si>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</si>
  <si>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</si>
  <si>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</si>
  <si>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</si>
  <si>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</si>
  <si>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</si>
  <si>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</si>
  <si>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</si>
  <si>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</si>
  <si>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</si>
  <si>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</si>
  <si>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</si>
  <si>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</si>
  <si>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</si>
  <si>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</si>
  <si>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</si>
  <si>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</si>
  <si>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</si>
  <si>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</si>
  <si>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</si>
  <si>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</si>
  <si>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</si>
  <si>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</si>
  <si>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</si>
  <si>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</si>
  <si>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</si>
  <si>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</si>
  <si>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</si>
  <si>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</si>
  <si>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</si>
  <si>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</si>
  <si>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</si>
  <si>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</si>
  <si>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</si>
  <si>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</si>
  <si>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</si>
  <si>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</si>
  <si>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</si>
  <si>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</si>
  <si>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</si>
  <si>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</si>
  <si>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</si>
  <si>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</si>
  <si>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</si>
  <si>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</si>
  <si>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</si>
  <si>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</si>
  <si>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</si>
  <si>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</si>
  <si>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</si>
  <si>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</si>
  <si>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</si>
  <si>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</si>
  <si>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</si>
  <si>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</si>
  <si>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</si>
  <si>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</si>
  <si>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</si>
  <si>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</si>
  <si>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</si>
  <si>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</si>
  <si>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</si>
  <si>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</si>
  <si>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</si>
  <si>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</si>
  <si>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</si>
  <si>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</si>
  <si>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</si>
  <si>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</si>
  <si>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</si>
  <si>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</si>
  <si>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</si>
  <si>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</si>
  <si>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</si>
  <si>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</si>
  <si>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</si>
  <si>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</si>
  <si>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</si>
  <si>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</si>
  <si>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</si>
  <si>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</si>
  <si>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</si>
  <si>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</si>
  <si>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</si>
  <si>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</si>
  <si>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</si>
  <si>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</si>
  <si>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</si>
  <si>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</si>
  <si>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</si>
  <si>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</si>
  <si>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</si>
  <si>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</si>
  <si>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</si>
  <si>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</si>
  <si>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</si>
  <si>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</si>
  <si>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</si>
  <si>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</si>
  <si>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</si>
  <si>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</si>
  <si>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</si>
  <si>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</si>
  <si>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</si>
  <si>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</si>
  <si>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</si>
  <si>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</si>
  <si>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</si>
  <si>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</si>
  <si>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</si>
  <si>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</si>
  <si>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</si>
  <si>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</si>
  <si>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</si>
  <si>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</si>
  <si>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</si>
  <si>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</si>
  <si>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</si>
  <si>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</si>
  <si>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</si>
  <si>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</si>
  <si>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</si>
  <si>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</si>
  <si>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</si>
  <si>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</si>
  <si>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</si>
  <si>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</si>
  <si>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</si>
  <si>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</si>
  <si>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</si>
  <si>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</si>
  <si>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</si>
  <si>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</si>
  <si>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</si>
  <si>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</si>
  <si>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</si>
  <si>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</si>
  <si>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</si>
  <si>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</si>
  <si>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</si>
  <si>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</si>
  <si>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</si>
  <si>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</si>
  <si>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</si>
  <si>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</si>
  <si>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</si>
  <si>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</si>
  <si>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</si>
  <si>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</si>
  <si>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</si>
  <si>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</si>
  <si>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</si>
  <si>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</si>
  <si>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</si>
  <si>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</si>
  <si>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</si>
  <si>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</si>
  <si>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</si>
  <si>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</si>
  <si>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</si>
  <si>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</si>
  <si>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</si>
  <si>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</si>
  <si>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</si>
  <si>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</si>
  <si>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</si>
  <si>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</si>
  <si>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</si>
  <si>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</si>
  <si>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</si>
  <si>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</si>
  <si>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</si>
  <si>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</si>
  <si>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</si>
  <si>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</si>
  <si>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</si>
  <si>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</si>
  <si>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</si>
  <si>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</si>
  <si>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</si>
  <si>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</si>
  <si>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</si>
  <si>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</si>
  <si>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</si>
  <si>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</si>
  <si>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</si>
  <si>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</si>
  <si>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</si>
  <si>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</si>
  <si>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</si>
  <si>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</si>
  <si>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</si>
  <si>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</si>
  <si>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</si>
  <si>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</si>
  <si>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</si>
  <si>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</si>
  <si>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</si>
  <si>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</si>
  <si>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</si>
  <si>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</si>
  <si>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</si>
  <si>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</si>
  <si>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</si>
  <si>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</si>
  <si>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</si>
  <si>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</si>
  <si>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</si>
  <si>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</si>
  <si>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</si>
  <si>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</si>
  <si>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</si>
  <si>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</si>
  <si>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</si>
  <si>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</si>
  <si>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</si>
  <si>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</si>
  <si>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</si>
  <si>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</si>
  <si>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</si>
  <si>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</si>
  <si>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</si>
  <si>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</si>
  <si>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</si>
  <si>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</si>
  <si>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</si>
  <si>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</si>
  <si>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</si>
  <si>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</si>
  <si>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</si>
  <si>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</si>
  <si>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</si>
  <si>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</si>
  <si>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</si>
  <si>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</si>
  <si>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</si>
  <si>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</si>
  <si>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</si>
  <si>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</si>
  <si>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</si>
  <si>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</si>
  <si>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</si>
  <si>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</si>
  <si>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</si>
  <si>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</si>
  <si>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</si>
  <si>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</si>
  <si>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</si>
  <si>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</si>
  <si>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</si>
  <si>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</si>
  <si>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</si>
  <si>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</si>
  <si>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</si>
  <si>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</si>
  <si>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</si>
  <si>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</si>
  <si>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</si>
  <si>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</si>
  <si>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</si>
  <si>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</si>
  <si>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</si>
  <si>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</si>
  <si>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</si>
  <si>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</si>
  <si>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</si>
  <si>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</si>
  <si>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</si>
  <si>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</si>
  <si>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</si>
  <si>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</si>
  <si>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</si>
  <si>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</si>
  <si>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</si>
  <si>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</si>
  <si>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</si>
  <si>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</si>
  <si>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</si>
  <si>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</si>
  <si>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</si>
  <si>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</si>
  <si>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</si>
  <si>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</si>
  <si>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</si>
  <si>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</si>
  <si>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</si>
  <si>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</si>
  <si>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</si>
  <si>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</si>
  <si>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</si>
  <si>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</si>
  <si>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</si>
  <si>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</si>
  <si>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</si>
  <si>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</si>
  <si>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</si>
  <si>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</si>
  <si>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</si>
  <si>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</si>
  <si>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</si>
  <si>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</si>
  <si>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</si>
  <si>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</si>
  <si>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</si>
  <si>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</si>
  <si>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</si>
  <si>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</si>
  <si>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</si>
  <si>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</si>
  <si>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</si>
  <si>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</si>
  <si>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</si>
  <si>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</si>
  <si>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</si>
  <si>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</si>
  <si>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</si>
  <si>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</si>
  <si>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</si>
  <si>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</si>
  <si>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</si>
  <si>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</si>
  <si>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</si>
  <si>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</si>
  <si>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</si>
  <si>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</si>
  <si>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</si>
  <si>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</si>
  <si>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</si>
  <si>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</si>
  <si>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</si>
  <si>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</si>
  <si>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</si>
  <si>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</si>
  <si>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</si>
  <si>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</si>
  <si>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</si>
  <si>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</si>
  <si>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</si>
  <si>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</si>
  <si>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</si>
  <si>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</si>
  <si>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</si>
  <si>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</si>
  <si>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</si>
  <si>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</si>
  <si>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</si>
  <si>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</si>
  <si>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</si>
  <si>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</si>
  <si>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</si>
  <si>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</si>
  <si>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</si>
  <si>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</si>
  <si>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</si>
  <si>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</si>
  <si>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</si>
  <si>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</si>
  <si>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</si>
  <si>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</si>
  <si>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</si>
  <si>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</si>
  <si>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</si>
  <si>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</si>
  <si>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</si>
  <si>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</si>
  <si>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</si>
  <si>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</si>
  <si>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</si>
  <si>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</si>
  <si>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</si>
  <si>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</si>
  <si>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</si>
  <si>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</si>
  <si>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</si>
  <si>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</si>
  <si>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</si>
  <si>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</si>
  <si>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</si>
  <si>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</si>
  <si>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</si>
  <si>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</si>
  <si>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</si>
  <si>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</si>
  <si>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</si>
  <si>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</si>
  <si>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</si>
  <si>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</si>
  <si>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</si>
  <si>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</si>
  <si>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</si>
  <si>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</si>
  <si>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</si>
  <si>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</si>
  <si>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</si>
  <si>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</si>
  <si>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</si>
  <si>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</si>
  <si>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</si>
  <si>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</si>
  <si>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</si>
  <si>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</si>
  <si>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</si>
  <si>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</si>
  <si>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</si>
  <si>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</si>
  <si>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</si>
  <si>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</si>
  <si>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</si>
  <si>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</si>
  <si>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</si>
  <si>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</si>
  <si>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</si>
  <si>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</si>
  <si>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</si>
  <si>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</si>
  <si>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</si>
  <si>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</si>
  <si>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</si>
  <si>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</si>
  <si>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</si>
  <si>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</si>
  <si>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</si>
  <si>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</si>
  <si>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</si>
  <si>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</si>
  <si>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</si>
  <si>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</si>
  <si>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</si>
  <si>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</si>
  <si>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</si>
  <si>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</si>
  <si>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</si>
  <si>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</si>
  <si>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</si>
  <si>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</si>
  <si>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</si>
  <si>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</si>
  <si>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</si>
  <si>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</si>
  <si>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</si>
  <si>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</si>
  <si>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</si>
  <si>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</si>
  <si>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</si>
  <si>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</si>
  <si>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</si>
  <si>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</si>
  <si>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</si>
  <si>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</si>
  <si>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</si>
  <si>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</si>
  <si>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</si>
  <si>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</si>
  <si>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</si>
  <si>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</si>
  <si>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</si>
  <si>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</si>
  <si>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</si>
  <si>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</si>
  <si>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</si>
  <si>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</si>
  <si>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</si>
  <si>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</si>
  <si>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</si>
  <si>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</si>
  <si>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</si>
  <si>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</si>
  <si>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</si>
  <si>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</si>
  <si>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</si>
  <si>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</si>
  <si>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</si>
  <si>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</si>
  <si>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</si>
  <si>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</si>
  <si>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</si>
  <si>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</si>
  <si>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</si>
  <si>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</si>
  <si>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</si>
  <si>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</si>
  <si>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</si>
  <si>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</si>
  <si>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</si>
  <si>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</si>
  <si>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</si>
  <si>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</si>
  <si>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</si>
  <si>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</si>
  <si>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</si>
  <si>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</si>
  <si>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</si>
  <si>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</si>
  <si>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</si>
  <si>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</si>
  <si>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</si>
  <si>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</si>
  <si>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</si>
  <si>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</si>
  <si>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</si>
  <si>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</si>
  <si>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</si>
  <si>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</si>
  <si>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</si>
  <si>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</si>
  <si>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</si>
  <si>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</si>
  <si>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</si>
  <si>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</si>
  <si>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</si>
  <si>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</si>
  <si>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</si>
  <si>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</si>
  <si>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</si>
  <si>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</si>
  <si>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</si>
  <si>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</si>
  <si>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</si>
  <si>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</si>
  <si>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</si>
  <si>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</si>
  <si>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</si>
  <si>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</si>
  <si>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</si>
  <si>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</si>
  <si>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</si>
  <si>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</si>
  <si>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</si>
  <si>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</si>
  <si>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</si>
  <si>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</si>
  <si>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</si>
  <si>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</si>
  <si>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</si>
  <si>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</si>
  <si>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</si>
  <si>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</si>
  <si>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</si>
  <si>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</si>
  <si>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</si>
  <si>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</si>
  <si>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</si>
  <si>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</si>
  <si>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</si>
  <si>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</si>
  <si>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</si>
  <si>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</si>
  <si>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</si>
  <si>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</si>
  <si>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</si>
  <si>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</si>
  <si>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</si>
  <si>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</si>
  <si>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</si>
  <si>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</si>
  <si>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</si>
  <si>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</si>
  <si>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</si>
  <si>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</si>
  <si>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</si>
  <si>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</si>
  <si>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</si>
  <si>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</si>
  <si>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</si>
  <si>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</si>
  <si>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</si>
  <si>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</si>
  <si>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</si>
  <si>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</si>
  <si>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</si>
  <si>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</si>
  <si>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</si>
  <si>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</si>
  <si>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</si>
  <si>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</si>
  <si>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</si>
  <si>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</si>
  <si>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</si>
  <si>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</si>
  <si>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</si>
  <si>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</si>
  <si>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</si>
  <si>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</si>
  <si>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</si>
  <si>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</si>
  <si>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</si>
  <si>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</si>
  <si>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</si>
  <si>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</si>
  <si>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</si>
  <si>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</si>
  <si>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</si>
  <si>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</si>
  <si>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</si>
  <si>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</si>
  <si>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</si>
  <si>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</si>
  <si>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</si>
  <si>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</si>
  <si>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</si>
  <si>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</si>
  <si>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</si>
  <si>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</si>
  <si>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</si>
  <si>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</si>
  <si>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</si>
  <si>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</si>
  <si>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</si>
  <si>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</si>
  <si>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</si>
  <si>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</si>
  <si>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</si>
  <si>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</si>
  <si>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</si>
  <si>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</si>
  <si>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</si>
  <si>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</si>
  <si>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</si>
  <si>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</si>
  <si>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</si>
  <si>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</si>
  <si>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</si>
  <si>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</si>
  <si>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</si>
  <si>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</si>
  <si>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</si>
  <si>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</si>
  <si>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</si>
  <si>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</si>
  <si>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</si>
  <si>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</si>
  <si>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</si>
  <si>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</si>
  <si>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</si>
  <si>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</si>
  <si>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</si>
  <si>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</si>
  <si>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</si>
  <si>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</si>
  <si>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</si>
  <si>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</si>
  <si>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</si>
  <si>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</si>
  <si>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</si>
  <si>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</si>
  <si>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</si>
  <si>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</si>
  <si>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</si>
  <si>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</si>
  <si>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</si>
  <si>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</si>
  <si>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</si>
  <si>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</si>
  <si>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</si>
  <si>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</si>
  <si>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</si>
  <si>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</si>
  <si>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</si>
  <si>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</si>
  <si>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</si>
  <si>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</si>
  <si>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</si>
  <si>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</si>
  <si>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</si>
  <si>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</si>
  <si>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</si>
  <si>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</si>
  <si>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</si>
  <si>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</si>
  <si>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</si>
  <si>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</si>
  <si>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</si>
  <si>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</si>
  <si>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</si>
  <si>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</si>
  <si>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</si>
  <si>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</si>
  <si>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</si>
  <si>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</si>
  <si>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</si>
  <si>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</si>
  <si>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</si>
  <si>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</si>
  <si>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</si>
  <si>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</si>
  <si>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</si>
  <si>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</si>
  <si>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</si>
  <si>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</si>
  <si>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</si>
  <si>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</si>
  <si>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</si>
  <si>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</si>
  <si>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</si>
  <si>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</si>
  <si>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</si>
  <si>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</si>
  <si>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</si>
  <si>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</si>
  <si>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</si>
  <si>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</si>
  <si>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</si>
  <si>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</si>
  <si>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</si>
  <si>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</si>
  <si>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</si>
  <si>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</si>
  <si>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</si>
  <si>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</si>
  <si>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</si>
  <si>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</si>
  <si>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</si>
  <si>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</si>
  <si>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</si>
  <si>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</si>
  <si>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</si>
  <si>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</si>
  <si>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</si>
  <si>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</si>
  <si>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</si>
  <si>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</si>
  <si>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</si>
  <si>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</si>
  <si>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</si>
  <si>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</si>
  <si>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</si>
  <si>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</si>
  <si>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</si>
  <si>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</si>
  <si>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</si>
  <si>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</si>
  <si>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</si>
  <si>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</si>
  <si>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</si>
  <si>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</si>
  <si>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</si>
  <si>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</si>
  <si>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</si>
  <si>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</si>
  <si>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</si>
  <si>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</si>
  <si>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</si>
  <si>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</si>
  <si>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</si>
  <si>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</si>
  <si>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</si>
  <si>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</si>
  <si>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</si>
  <si>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</si>
  <si>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</si>
  <si>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</si>
  <si>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</si>
  <si>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</si>
  <si>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</si>
  <si>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</si>
  <si>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</si>
  <si>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</si>
  <si>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</si>
  <si>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</si>
  <si>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</si>
  <si>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</si>
  <si>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</si>
  <si>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</si>
  <si>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</si>
  <si>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</si>
  <si>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</si>
  <si>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</si>
  <si>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</si>
  <si>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</si>
  <si>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</si>
  <si>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</si>
  <si>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</si>
  <si>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</si>
  <si>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</si>
  <si>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</si>
  <si>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</si>
  <si>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</si>
  <si>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</si>
  <si>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</si>
  <si>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</si>
  <si>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</si>
  <si>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</si>
  <si>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</si>
  <si>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</si>
  <si>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</si>
  <si>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</si>
  <si>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</si>
  <si>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</si>
  <si>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</si>
  <si>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</si>
  <si>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</si>
  <si>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</si>
  <si>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</si>
  <si>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</si>
  <si>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</si>
  <si>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</si>
  <si>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</si>
  <si>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</si>
  <si>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</si>
  <si>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</si>
  <si>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</si>
  <si>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</si>
  <si>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</si>
  <si>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</si>
  <si>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</si>
  <si>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</si>
  <si>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</si>
  <si>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</si>
  <si>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</si>
  <si>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</si>
  <si>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</si>
  <si>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</si>
  <si>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</si>
  <si>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</si>
  <si>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</si>
  <si>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</si>
  <si>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</si>
  <si>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</si>
  <si>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</si>
  <si>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</si>
  <si>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</si>
  <si>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</si>
  <si>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</si>
  <si>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</si>
  <si>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</si>
  <si>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</si>
  <si>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</si>
  <si>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</si>
  <si>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</si>
  <si>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</si>
  <si>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</si>
  <si>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</si>
  <si>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</si>
  <si>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</si>
  <si>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</si>
  <si>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</si>
  <si>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</si>
  <si>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</si>
  <si>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</si>
  <si>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</si>
  <si>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</si>
  <si>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</si>
  <si>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</si>
  <si>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</si>
  <si>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</si>
  <si>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</si>
  <si>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</si>
  <si>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</si>
  <si>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</si>
  <si>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</si>
  <si>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</si>
  <si>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</si>
  <si>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</si>
  <si>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</si>
  <si>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</si>
  <si>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</si>
  <si>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</si>
  <si>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</si>
  <si>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</si>
  <si>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</si>
  <si>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</si>
  <si>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</si>
  <si>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</si>
  <si>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</si>
  <si>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</si>
  <si>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</si>
  <si>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</si>
  <si>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</si>
  <si>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</si>
  <si>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</si>
  <si>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</si>
  <si>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</si>
  <si>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</si>
  <si>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</si>
  <si>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</si>
  <si>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</si>
  <si>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</si>
  <si>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</si>
  <si>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</si>
  <si>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</si>
  <si>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</si>
  <si>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</si>
  <si>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</si>
  <si>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</si>
  <si>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</si>
  <si>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</si>
  <si>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</si>
  <si>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</si>
  <si>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</si>
  <si>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</si>
  <si>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</si>
  <si>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</si>
  <si>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</si>
  <si>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</si>
  <si>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</si>
  <si>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</si>
  <si>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</si>
  <si>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</si>
  <si>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</si>
  <si>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</si>
  <si>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</si>
  <si>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</si>
  <si>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</si>
  <si>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</si>
  <si>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</si>
  <si>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</si>
  <si>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</si>
  <si>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</si>
  <si>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</si>
  <si>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</si>
  <si>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</si>
  <si>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</si>
  <si>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</si>
  <si>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</si>
  <si>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</si>
  <si>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</si>
  <si>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</si>
  <si>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</si>
  <si>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</si>
  <si>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</si>
  <si>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</si>
  <si>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</si>
  <si>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</si>
  <si>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</si>
  <si>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</si>
  <si>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</si>
  <si>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</si>
  <si>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</si>
  <si>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</si>
  <si>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</si>
  <si>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</si>
  <si>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</si>
  <si>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</si>
  <si>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</si>
  <si>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</si>
  <si>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</si>
  <si>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</si>
  <si>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</si>
  <si>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</si>
  <si>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</si>
  <si>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</si>
  <si>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</si>
  <si>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</si>
  <si>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</si>
  <si>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</si>
  <si>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</si>
  <si>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</si>
  <si>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</si>
  <si>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</si>
  <si>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</si>
  <si>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</si>
  <si>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</si>
  <si>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</si>
  <si>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</si>
  <si>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</si>
  <si>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</si>
  <si>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</si>
  <si>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</si>
  <si>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</si>
  <si>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</si>
  <si>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</si>
  <si>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</si>
  <si>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</si>
  <si>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</si>
  <si>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</si>
  <si>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</si>
  <si>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</si>
  <si>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</si>
  <si>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</si>
  <si>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</si>
  <si>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</si>
  <si>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</si>
  <si>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</si>
  <si>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</si>
  <si>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</si>
  <si>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</si>
  <si>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</si>
  <si>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</si>
  <si>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</si>
  <si>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</si>
  <si>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</si>
  <si>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</si>
  <si>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</si>
  <si>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</si>
  <si>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</si>
  <si>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</si>
  <si>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</si>
  <si>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</si>
  <si>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</si>
  <si>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</si>
  <si>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</si>
  <si>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</si>
  <si>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</si>
  <si>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</si>
  <si>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</si>
  <si>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</si>
  <si>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</si>
  <si>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</si>
  <si>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</si>
  <si>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</si>
  <si>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</si>
  <si>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</si>
  <si>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</si>
  <si>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</si>
  <si>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</si>
  <si>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</si>
  <si>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</si>
  <si>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</si>
  <si>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</si>
  <si>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</si>
  <si>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</si>
  <si>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</si>
  <si>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</si>
  <si>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</si>
  <si>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</si>
  <si>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</si>
  <si>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</si>
  <si>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</si>
  <si>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</si>
  <si>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</si>
  <si>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</si>
  <si>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</si>
  <si>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</si>
  <si>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</si>
  <si>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</si>
  <si>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</si>
  <si>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</si>
  <si>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</si>
  <si>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</si>
  <si>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</si>
  <si>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</si>
  <si>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</si>
  <si>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</si>
  <si>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</si>
  <si>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</si>
  <si>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</si>
  <si>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</si>
  <si>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</si>
  <si>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</si>
  <si>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</si>
  <si>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</si>
  <si>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</si>
  <si>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</si>
  <si>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</si>
  <si>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</si>
  <si>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</si>
  <si>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</si>
  <si>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</si>
  <si>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</si>
  <si>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</si>
  <si>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</si>
  <si>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</si>
  <si>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</si>
  <si>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</si>
  <si>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</si>
  <si>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</si>
  <si>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</si>
  <si>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</si>
  <si>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</si>
  <si>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</si>
  <si>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</si>
  <si>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</si>
  <si>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</si>
  <si>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</si>
  <si>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</si>
  <si>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</si>
  <si>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</si>
  <si>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</si>
  <si>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</si>
  <si>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</si>
  <si>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</si>
  <si>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</si>
  <si>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</si>
  <si>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</si>
  <si>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</si>
  <si>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</si>
  <si>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</si>
  <si>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</si>
  <si>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</si>
  <si>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</si>
  <si>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</si>
  <si>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</si>
  <si>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</si>
  <si>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</si>
  <si>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</si>
  <si>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</si>
  <si>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</si>
  <si>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</si>
  <si>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</si>
  <si>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</si>
  <si>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</si>
  <si>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</si>
  <si>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</si>
  <si>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</si>
  <si>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</si>
  <si>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</si>
  <si>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</si>
  <si>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</si>
  <si>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</si>
  <si>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</si>
  <si>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</si>
  <si>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</si>
  <si>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</si>
  <si>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</si>
  <si>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</si>
  <si>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</si>
  <si>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</si>
  <si>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</si>
  <si>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</si>
  <si>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</si>
  <si>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</si>
  <si>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</si>
  <si>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</si>
  <si>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</si>
  <si>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</si>
  <si>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</si>
  <si>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</si>
  <si>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</si>
  <si>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</si>
  <si>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</si>
  <si>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</si>
  <si>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</si>
  <si>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</si>
  <si>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</si>
  <si>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</si>
  <si>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</si>
  <si>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</si>
  <si>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</si>
  <si>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</si>
  <si>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</si>
  <si>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</si>
  <si>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</si>
  <si>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</si>
  <si>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</si>
  <si>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</si>
  <si>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</si>
  <si>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</si>
  <si>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</si>
  <si>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</si>
  <si>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</si>
  <si>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</si>
  <si>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</si>
  <si>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</si>
  <si>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</si>
  <si>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</si>
  <si>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</si>
  <si>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</si>
  <si>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</si>
  <si>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</si>
  <si>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</si>
  <si>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</si>
  <si>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</si>
  <si>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</si>
  <si>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</si>
  <si>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</si>
  <si>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</si>
  <si>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</si>
  <si>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</si>
  <si>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</si>
  <si>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</si>
  <si>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</si>
  <si>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</si>
  <si>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</si>
  <si>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</si>
  <si>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</si>
  <si>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</si>
  <si>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</si>
  <si>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</si>
  <si>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</si>
  <si>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</si>
  <si>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</si>
  <si>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</si>
  <si>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</si>
  <si>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</si>
  <si>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</si>
  <si>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</si>
  <si>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</si>
  <si>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</si>
  <si>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</si>
  <si>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</si>
  <si>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</si>
  <si>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</si>
  <si>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</si>
  <si>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</si>
  <si>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</si>
  <si>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</si>
  <si>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</si>
  <si>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</si>
  <si>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</si>
  <si>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</si>
  <si>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</si>
  <si>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</si>
  <si>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</si>
  <si>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</si>
  <si>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</si>
  <si>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</si>
  <si>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</si>
  <si>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</si>
  <si>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</si>
  <si>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</si>
  <si>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</si>
  <si>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</si>
  <si>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</si>
  <si>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</si>
  <si>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</si>
  <si>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</si>
  <si>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</si>
  <si>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</si>
  <si>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</si>
  <si>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</si>
  <si>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</si>
  <si>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</si>
  <si>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</si>
  <si>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</si>
  <si>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</si>
  <si>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</si>
  <si>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</si>
  <si>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</si>
  <si>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</si>
  <si>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</si>
  <si>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</si>
  <si>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</si>
  <si>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</si>
  <si>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</si>
  <si>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</si>
  <si>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</si>
  <si>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</si>
  <si>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</si>
  <si>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</si>
  <si>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</si>
  <si>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</si>
  <si>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</si>
  <si>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</si>
  <si>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</si>
  <si>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</si>
  <si>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</si>
  <si>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</si>
  <si>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</si>
  <si>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</si>
  <si>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</si>
  <si>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</si>
  <si>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</si>
  <si>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</si>
  <si>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</si>
  <si>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</si>
  <si>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</si>
  <si>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</si>
  <si>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</si>
  <si>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</si>
  <si>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</si>
  <si>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</si>
  <si>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</si>
  <si>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</si>
  <si>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</si>
  <si>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</si>
  <si>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</si>
  <si>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</si>
  <si>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</si>
  <si>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</si>
  <si>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</si>
  <si>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</si>
  <si>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</si>
  <si>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</si>
  <si>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</si>
  <si>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</si>
  <si>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</si>
  <si>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</si>
  <si>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</si>
  <si>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</si>
  <si>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</si>
  <si>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</si>
  <si>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</si>
  <si>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</si>
  <si>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</si>
  <si>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</si>
  <si>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</si>
  <si>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</si>
  <si>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</si>
  <si>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</si>
  <si>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</si>
  <si>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</si>
  <si>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</si>
  <si>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</si>
  <si>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</si>
  <si>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</si>
  <si>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</si>
  <si>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</si>
  <si>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</si>
  <si>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</si>
  <si>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</si>
  <si>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</si>
  <si>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</si>
  <si>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</si>
  <si>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</si>
  <si>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</si>
  <si>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</si>
  <si>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</si>
  <si>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</si>
  <si>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</si>
  <si>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</si>
  <si>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</si>
  <si>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</si>
  <si>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</si>
  <si>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</si>
  <si>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</si>
  <si>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</si>
  <si>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</si>
  <si>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</si>
  <si>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</si>
  <si>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</si>
  <si>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</si>
  <si>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</si>
  <si>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</si>
  <si>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</si>
  <si>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</si>
  <si>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</si>
  <si>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</si>
  <si>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</si>
  <si>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</si>
  <si>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</si>
  <si>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</si>
  <si>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</si>
  <si>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</si>
  <si>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</si>
  <si>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</si>
  <si>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</si>
  <si>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</si>
  <si>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</si>
  <si>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</si>
  <si>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</si>
  <si>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</si>
  <si>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</si>
  <si>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</si>
  <si>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</si>
  <si>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</si>
  <si>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</si>
  <si>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</si>
  <si>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</si>
  <si>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</si>
  <si>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</si>
  <si>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</si>
  <si>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</si>
  <si>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</si>
  <si>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</si>
  <si>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</si>
  <si>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</si>
  <si>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</si>
  <si>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</si>
  <si>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</si>
  <si>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</si>
  <si>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</si>
  <si>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</si>
  <si>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</si>
  <si>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</si>
  <si>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</si>
  <si>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</si>
  <si>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</si>
  <si>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</si>
  <si>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</si>
  <si>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</si>
  <si>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</si>
  <si>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</si>
  <si>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</si>
  <si>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</si>
  <si>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</si>
  <si>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</si>
  <si>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</si>
  <si>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</si>
  <si>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</si>
  <si>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</si>
  <si>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</si>
  <si>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</si>
  <si>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</si>
  <si>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</si>
  <si>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</si>
  <si>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</si>
  <si>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</si>
  <si>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</si>
  <si>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</si>
  <si>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</si>
  <si>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</si>
  <si>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</si>
  <si>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</si>
  <si>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</si>
  <si>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</si>
  <si>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</si>
  <si>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</si>
  <si>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</si>
  <si>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</si>
  <si>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</si>
  <si>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</si>
  <si>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</si>
  <si>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</si>
  <si>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</si>
  <si>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</si>
  <si>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</si>
  <si>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</si>
  <si>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</si>
  <si>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</si>
  <si>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</si>
  <si>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</si>
  <si>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</si>
  <si>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</si>
  <si>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</si>
  <si>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</si>
  <si>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</si>
  <si>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</si>
  <si>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</si>
  <si>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</si>
  <si>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</si>
  <si>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</si>
  <si>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</si>
  <si>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</si>
  <si>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</si>
  <si>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</si>
  <si>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</si>
  <si>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</si>
  <si>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</si>
  <si>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</si>
  <si>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</si>
  <si>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</si>
  <si>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</si>
  <si>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</si>
  <si>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</si>
  <si>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</si>
  <si>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</si>
  <si>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</si>
  <si>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</si>
  <si>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</si>
  <si>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</si>
  <si>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</si>
  <si>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</si>
  <si>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</si>
  <si>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</si>
  <si>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</si>
  <si>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</si>
  <si>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</si>
  <si>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</si>
  <si>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</si>
  <si>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</si>
  <si>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</si>
  <si>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</si>
  <si>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</si>
  <si>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</si>
  <si>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</si>
  <si>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</si>
  <si>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</si>
  <si>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</si>
  <si>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</si>
  <si>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</si>
  <si>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</si>
  <si>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</si>
  <si>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</si>
  <si>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</si>
  <si>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</si>
  <si>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</si>
  <si>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</si>
  <si>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</si>
  <si>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</si>
  <si>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</si>
  <si>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</si>
  <si>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</si>
  <si>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</si>
  <si>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</si>
  <si>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</si>
  <si>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</si>
  <si>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</si>
  <si>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</si>
  <si>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</si>
  <si>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</si>
  <si>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</si>
  <si>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</si>
  <si>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</si>
  <si>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</si>
  <si>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</si>
  <si>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</si>
  <si>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</si>
  <si>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</si>
  <si>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</si>
  <si>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</si>
  <si>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</si>
  <si>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</si>
  <si>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</si>
  <si>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</si>
  <si>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</si>
  <si>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</si>
  <si>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</si>
  <si>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</si>
  <si>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</si>
  <si>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</si>
  <si>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</si>
  <si>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</si>
  <si>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</si>
  <si>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</si>
  <si>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</si>
  <si>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</si>
  <si>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</si>
  <si>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</si>
  <si>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</si>
  <si>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</si>
  <si>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</si>
  <si>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</si>
  <si>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</si>
  <si>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</si>
  <si>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</si>
  <si>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</si>
  <si>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</si>
  <si>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</si>
  <si>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</si>
  <si>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</si>
  <si>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</si>
  <si>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</si>
  <si>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</si>
  <si>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</si>
  <si>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</si>
  <si>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</si>
  <si>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</si>
  <si>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</si>
  <si>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</si>
  <si>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</si>
  <si>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</si>
  <si>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</si>
  <si>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</si>
  <si>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</si>
  <si>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</si>
  <si>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</si>
  <si>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</si>
  <si>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</si>
  <si>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</si>
  <si>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</si>
  <si>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</si>
  <si>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</si>
  <si>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</si>
  <si>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</si>
  <si>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</si>
  <si>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</si>
  <si>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</si>
  <si>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</si>
  <si>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</si>
  <si>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</si>
  <si>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</si>
  <si>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</si>
  <si>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</si>
  <si>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</si>
  <si>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</si>
  <si>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</si>
  <si>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</si>
  <si>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</si>
  <si>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</si>
  <si>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</si>
  <si>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</si>
  <si>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</si>
  <si>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</si>
  <si>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</si>
  <si>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</si>
  <si>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</si>
  <si>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</si>
  <si>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</si>
  <si>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</si>
  <si>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</si>
  <si>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</si>
  <si>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</si>
  <si>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</si>
  <si>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</si>
  <si>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</si>
  <si>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</si>
  <si>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</si>
  <si>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</si>
  <si>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</si>
  <si>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</si>
  <si>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</si>
  <si>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</si>
  <si>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</si>
  <si>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</si>
  <si>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</si>
  <si>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</si>
  <si>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</si>
  <si>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</si>
  <si>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</si>
  <si>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</si>
  <si>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</si>
  <si>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</si>
  <si>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</si>
  <si>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</si>
  <si>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</si>
  <si>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</si>
  <si>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</si>
  <si>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</si>
  <si>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</si>
  <si>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</si>
  <si>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</si>
  <si>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</si>
  <si>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</si>
  <si>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</si>
  <si>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</si>
  <si>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</si>
  <si>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</si>
  <si>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</si>
  <si>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</si>
  <si>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</si>
  <si>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</si>
  <si>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</si>
  <si>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</si>
  <si>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</si>
  <si>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</si>
  <si>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</si>
  <si>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</si>
  <si>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</si>
  <si>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</si>
  <si>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</si>
  <si>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</si>
  <si>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</si>
  <si>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</si>
  <si>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</si>
  <si>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</si>
  <si>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</si>
  <si>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</si>
  <si>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</si>
  <si>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</si>
  <si>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</si>
  <si>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</si>
  <si>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</si>
  <si>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</si>
  <si>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</si>
  <si>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</si>
  <si>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</si>
  <si>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</si>
  <si>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</si>
  <si>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</si>
  <si>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</si>
  <si>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</si>
  <si>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</si>
  <si>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</si>
  <si>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</si>
  <si>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</si>
  <si>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</si>
  <si>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</si>
  <si>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</si>
  <si>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</si>
  <si>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</si>
  <si>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</si>
  <si>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</si>
  <si>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</si>
  <si>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</si>
  <si>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</si>
  <si>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</si>
  <si>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</si>
  <si>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</si>
  <si>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</si>
  <si>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</si>
  <si>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</si>
  <si>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</si>
  <si>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</si>
  <si>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</si>
  <si>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</si>
  <si>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</si>
  <si>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</si>
  <si>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</si>
  <si>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</si>
  <si>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</si>
  <si>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</si>
  <si>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</si>
  <si>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</si>
  <si>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</si>
  <si>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</si>
  <si>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</si>
  <si>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</si>
  <si>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</si>
  <si>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</si>
  <si>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</si>
  <si>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</si>
  <si>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</si>
  <si>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</si>
  <si>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</si>
  <si>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</si>
  <si>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</si>
  <si>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</si>
  <si>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</si>
  <si>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</si>
  <si>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</si>
  <si>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</si>
  <si>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</si>
  <si>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</si>
  <si>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</si>
  <si>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</si>
  <si>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</si>
  <si>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</si>
  <si>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</si>
  <si>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</si>
  <si>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</si>
  <si>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</si>
  <si>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</si>
  <si>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</si>
  <si>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</si>
  <si>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</si>
  <si>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</si>
  <si>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</si>
  <si>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</si>
  <si>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</si>
  <si>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</si>
  <si>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</si>
  <si>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</si>
  <si>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</si>
  <si>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</si>
  <si>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</si>
  <si>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</si>
  <si>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</si>
  <si>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</si>
  <si>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</si>
  <si>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</si>
  <si>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</si>
  <si>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</si>
  <si>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</si>
  <si>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</si>
  <si>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</si>
  <si>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</si>
  <si>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</si>
  <si>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</si>
  <si>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</si>
  <si>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</si>
  <si>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</si>
  <si>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</si>
  <si>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</si>
  <si>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</si>
  <si>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</si>
  <si>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</si>
  <si>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</si>
  <si>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</si>
  <si>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</si>
  <si>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</si>
  <si>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</si>
  <si>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</si>
  <si>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</si>
  <si>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</si>
  <si>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</si>
  <si>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</si>
  <si>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</si>
  <si>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</si>
  <si>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</si>
  <si>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</si>
  <si>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</si>
  <si>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</si>
  <si>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</si>
  <si>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</si>
  <si>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</si>
  <si>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</si>
  <si>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</si>
  <si>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</si>
  <si>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</si>
  <si>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</si>
  <si>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</si>
  <si>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</si>
  <si>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</si>
  <si>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</si>
  <si>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</si>
  <si>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</si>
  <si>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</si>
  <si>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</si>
  <si>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</si>
  <si>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</si>
  <si>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</si>
  <si>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</si>
  <si>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</si>
  <si>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</si>
  <si>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</si>
  <si>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</si>
  <si>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</si>
  <si>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</si>
  <si>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</si>
  <si>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</si>
  <si>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</si>
  <si>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</si>
  <si>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</si>
  <si>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</si>
  <si>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</si>
  <si>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</si>
  <si>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</si>
  <si>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</si>
  <si>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</si>
  <si>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</si>
  <si>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</si>
  <si>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</si>
  <si>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</si>
  <si>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</si>
  <si>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</si>
  <si>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</si>
  <si>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</si>
  <si>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</si>
  <si>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</si>
  <si>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</si>
  <si>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</si>
  <si>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</si>
  <si>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</si>
  <si>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</si>
  <si>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</si>
  <si>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</si>
  <si>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</si>
  <si>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</si>
  <si>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</si>
  <si>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</si>
  <si>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</si>
  <si>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</si>
  <si>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</si>
  <si>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</si>
  <si>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</si>
  <si>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</si>
  <si>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</si>
  <si>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</si>
  <si>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</si>
  <si>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</si>
  <si>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</si>
  <si>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</si>
  <si>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</si>
  <si>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</si>
  <si>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</si>
  <si>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</si>
  <si>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</si>
  <si>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</si>
  <si>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</si>
  <si>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</si>
  <si>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</si>
  <si>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</si>
  <si>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</si>
  <si>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</si>
  <si>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</si>
  <si>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</si>
  <si>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</si>
  <si>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</si>
  <si>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</si>
  <si>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</si>
  <si>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</si>
  <si>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</si>
  <si>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</si>
  <si>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</si>
  <si>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</si>
  <si>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</si>
  <si>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</si>
  <si>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</si>
  <si>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</si>
  <si>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</si>
  <si>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</si>
  <si>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</si>
  <si>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</si>
  <si>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</si>
  <si>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</si>
  <si>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</si>
  <si>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</si>
  <si>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</si>
  <si>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</si>
  <si>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</si>
  <si>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</si>
  <si>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</si>
  <si>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</si>
  <si>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</si>
  <si>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</si>
  <si>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</si>
  <si>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</si>
  <si>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</si>
  <si>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</si>
  <si>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</si>
  <si>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</si>
  <si>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</si>
  <si>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</si>
  <si>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</si>
  <si>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</si>
  <si>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</si>
  <si>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</si>
  <si>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</si>
  <si>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</si>
  <si>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</si>
  <si>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</si>
  <si>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</si>
  <si>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</si>
  <si>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</si>
  <si>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</si>
  <si>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</si>
  <si>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</si>
  <si>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</si>
  <si>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</si>
  <si>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</si>
  <si>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</si>
  <si>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</si>
  <si>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</si>
  <si>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</si>
  <si>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</si>
  <si>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</si>
  <si>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</si>
  <si>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</si>
  <si>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</si>
  <si>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</si>
  <si>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</si>
  <si>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</si>
  <si>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</si>
  <si>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</si>
  <si>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</si>
  <si>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</si>
  <si>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</si>
  <si>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</si>
  <si>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</si>
  <si>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</si>
  <si>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</si>
  <si>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</si>
  <si>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</si>
  <si>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</si>
  <si>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</si>
  <si>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</si>
  <si>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</si>
  <si>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</si>
  <si>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</si>
  <si>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</si>
  <si>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</si>
  <si>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</si>
  <si>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</si>
  <si>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</si>
  <si>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</si>
  <si>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</si>
  <si>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</si>
  <si>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</si>
  <si>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</si>
  <si>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</si>
  <si>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</si>
  <si>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</si>
  <si>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</si>
  <si>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</si>
  <si>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</si>
  <si>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</si>
  <si>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</si>
  <si>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</si>
  <si>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</si>
  <si>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</si>
  <si>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</si>
  <si>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</si>
  <si>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</si>
  <si>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</si>
  <si>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</si>
  <si>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</si>
  <si>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</si>
  <si>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</si>
  <si>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</si>
  <si>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</si>
  <si>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</si>
  <si>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</si>
  <si>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</si>
  <si>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</si>
  <si>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</si>
  <si>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</si>
  <si>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</si>
  <si>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</si>
  <si>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</si>
  <si>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</si>
  <si>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</si>
  <si>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</si>
  <si>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</si>
  <si>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</si>
  <si>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</si>
  <si>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</si>
  <si>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</si>
  <si>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</si>
  <si>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</si>
  <si>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</si>
  <si>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</si>
  <si>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</si>
  <si>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</si>
  <si>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</si>
  <si>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</si>
  <si>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</si>
  <si>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</si>
  <si>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</si>
  <si>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</si>
  <si>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</si>
  <si>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</si>
  <si>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</si>
  <si>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</si>
  <si>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</si>
  <si>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</si>
  <si>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</si>
  <si>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</si>
  <si>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</si>
  <si>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</si>
  <si>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</si>
  <si>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</si>
  <si>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</si>
  <si>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</si>
  <si>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</si>
  <si>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</si>
  <si>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</si>
  <si>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</si>
  <si>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</si>
  <si>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</si>
  <si>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</si>
  <si>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</si>
  <si>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</si>
  <si>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</si>
  <si>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</si>
  <si>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</si>
  <si>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</si>
  <si>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</si>
  <si>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</si>
  <si>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</si>
  <si>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</si>
  <si>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</si>
  <si>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</si>
  <si>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</si>
  <si>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</si>
  <si>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</si>
  <si>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</si>
  <si>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</si>
  <si>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</si>
  <si>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</si>
  <si>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</si>
  <si>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</si>
  <si>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</si>
  <si>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</si>
  <si>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</si>
  <si>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</si>
  <si>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</si>
  <si>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</si>
  <si>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</si>
  <si>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</si>
  <si>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</si>
  <si>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</si>
  <si>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</si>
  <si>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</si>
  <si>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</si>
  <si>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</si>
  <si>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</si>
  <si>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</si>
  <si>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</si>
  <si>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</si>
  <si>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</si>
  <si>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</si>
  <si>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</si>
  <si>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</si>
  <si>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</si>
  <si>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</si>
  <si>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</si>
  <si>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</si>
  <si>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</si>
  <si>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</si>
  <si>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</si>
  <si>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</si>
  <si>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</si>
  <si>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</si>
  <si>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</si>
  <si>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</si>
  <si>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</si>
  <si>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</si>
  <si>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</si>
  <si>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</si>
  <si>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</si>
  <si>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</si>
  <si>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</si>
  <si>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</si>
  <si>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</si>
  <si>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</si>
  <si>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</si>
  <si>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</si>
  <si>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</si>
  <si>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</si>
  <si>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</si>
  <si>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</si>
  <si>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</si>
  <si>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</si>
  <si>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</si>
  <si>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</si>
  <si>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</si>
  <si>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</si>
  <si>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</si>
  <si>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</si>
  <si>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</si>
  <si>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</si>
  <si>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</si>
  <si>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</si>
  <si>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</si>
  <si>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</si>
  <si>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</si>
  <si>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</si>
  <si>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</si>
  <si>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</si>
  <si>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</si>
  <si>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</si>
  <si>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</si>
  <si>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</si>
  <si>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</si>
  <si>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</si>
  <si>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</si>
  <si>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</si>
  <si>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</si>
  <si>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</si>
  <si>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</si>
  <si>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</si>
  <si>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</si>
  <si>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</si>
  <si>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</si>
  <si>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</si>
  <si>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</si>
  <si>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</si>
  <si>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</si>
  <si>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</si>
  <si>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</si>
  <si>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</si>
  <si>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</si>
  <si>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</si>
  <si>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</si>
  <si>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</si>
  <si>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</si>
  <si>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</si>
  <si>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</si>
  <si>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</si>
  <si>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</si>
  <si>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</si>
  <si>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</si>
  <si>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</si>
  <si>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</si>
  <si>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</si>
  <si>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</si>
  <si>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</si>
  <si>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</si>
  <si>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</si>
  <si>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</si>
  <si>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</si>
  <si>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</si>
  <si>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</si>
  <si>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</si>
  <si>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</si>
  <si>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</si>
  <si>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</si>
  <si>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</si>
  <si>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</si>
  <si>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</si>
  <si>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</si>
  <si>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</si>
  <si>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</si>
  <si>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</si>
  <si>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</si>
  <si>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</si>
  <si>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</si>
  <si>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</si>
  <si>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</si>
  <si>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</si>
  <si>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</si>
  <si>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</si>
  <si>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</si>
  <si>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</si>
  <si>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</si>
  <si>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</si>
  <si>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</si>
  <si>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</si>
  <si>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</si>
  <si>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</si>
  <si>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</si>
  <si>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</si>
  <si>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</si>
  <si>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</si>
  <si>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</si>
  <si>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</si>
  <si>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</si>
  <si>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</si>
  <si>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</si>
  <si>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</si>
  <si>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</si>
  <si>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</si>
  <si>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</si>
  <si>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</si>
  <si>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</si>
  <si>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</si>
  <si>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</si>
  <si>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</si>
  <si>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</si>
  <si>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</si>
  <si>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</si>
  <si>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</si>
  <si>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</si>
  <si>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</si>
  <si>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</si>
  <si>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</si>
  <si>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</si>
  <si>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</si>
  <si>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</si>
  <si>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</si>
  <si>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</si>
  <si>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</si>
  <si>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</si>
  <si>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</si>
  <si>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</si>
  <si>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</si>
  <si>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</si>
  <si>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</si>
  <si>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</si>
  <si>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</si>
  <si>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</si>
  <si>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</si>
  <si>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</si>
  <si>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</si>
  <si>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</si>
  <si>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</si>
  <si>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</si>
  <si>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</si>
  <si>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</si>
  <si>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</si>
  <si>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</si>
  <si>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</si>
  <si>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</si>
  <si>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</si>
  <si>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</si>
  <si>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</si>
  <si>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</si>
  <si>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</si>
  <si>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</si>
  <si>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</si>
  <si>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</si>
  <si>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</si>
  <si>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</si>
  <si>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</si>
  <si>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</si>
  <si>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</si>
  <si>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</si>
  <si>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</si>
  <si>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</si>
  <si>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</si>
  <si>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</si>
  <si>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</si>
  <si>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</si>
  <si>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</si>
  <si>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</si>
  <si>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</si>
  <si>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</si>
  <si>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</si>
  <si>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</si>
  <si>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</si>
  <si>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</si>
  <si>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</si>
  <si>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</si>
  <si>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</si>
  <si>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</si>
  <si>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</si>
  <si>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</si>
  <si>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</si>
  <si>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</si>
  <si>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</si>
  <si>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</si>
  <si>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</si>
  <si>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</si>
  <si>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</si>
  <si>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</si>
  <si>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</si>
  <si>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</si>
  <si>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</si>
  <si>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</si>
  <si>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</si>
  <si>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</si>
  <si>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</si>
  <si>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</si>
  <si>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</si>
  <si>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</si>
  <si>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</si>
  <si>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</si>
  <si>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</si>
  <si>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</si>
  <si>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</si>
  <si>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</si>
  <si>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</si>
  <si>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</si>
  <si>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</si>
  <si>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</si>
  <si>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</si>
  <si>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</si>
  <si>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</si>
  <si>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</si>
  <si>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</si>
  <si>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</si>
  <si>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</si>
  <si>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</si>
  <si>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</si>
  <si>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</si>
  <si>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</si>
  <si>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</si>
  <si>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</si>
  <si>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</si>
  <si>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</si>
  <si>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</si>
  <si>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</si>
  <si>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</si>
  <si>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</si>
  <si>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</si>
  <si>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</si>
  <si>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</si>
  <si>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</si>
  <si>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</si>
  <si>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</si>
  <si>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</si>
  <si>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</si>
  <si>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</si>
  <si>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</si>
  <si>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</si>
  <si>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</si>
  <si>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</si>
  <si>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</si>
  <si>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</si>
  <si>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</si>
  <si>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</si>
  <si>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</si>
  <si>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</si>
  <si>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</si>
  <si>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</si>
  <si>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</si>
  <si>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</si>
  <si>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</si>
  <si>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</si>
  <si>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</si>
  <si>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</si>
  <si>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</si>
  <si>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</si>
  <si>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</si>
  <si>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</si>
  <si>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</si>
  <si>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</si>
  <si>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</si>
  <si>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</si>
  <si>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</si>
  <si>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</si>
  <si>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</si>
  <si>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</si>
  <si>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</si>
  <si>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</si>
  <si>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</si>
  <si>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</si>
  <si>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</si>
  <si>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</si>
  <si>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</si>
  <si>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</si>
  <si>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</si>
  <si>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</si>
  <si>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</si>
  <si>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</si>
  <si>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</si>
  <si>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</si>
  <si>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</si>
  <si>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</si>
  <si>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</si>
  <si>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</si>
  <si>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</si>
  <si>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</si>
  <si>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</si>
  <si>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</si>
  <si>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</si>
  <si>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</si>
  <si>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</si>
  <si>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</si>
  <si>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</si>
  <si>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</si>
  <si>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</si>
  <si>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</si>
  <si>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</si>
  <si>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</si>
  <si>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</si>
  <si>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</si>
  <si>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</si>
  <si>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</si>
  <si>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</si>
  <si>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</si>
  <si>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</si>
  <si>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</si>
  <si>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</si>
  <si>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</si>
  <si>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</si>
  <si>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</si>
  <si>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</si>
  <si>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</si>
  <si>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</si>
  <si>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</si>
  <si>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</si>
  <si>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</si>
  <si>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</si>
  <si>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</si>
  <si>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</si>
  <si>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</si>
  <si>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</si>
  <si>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</si>
  <si>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</si>
  <si>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</si>
  <si>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</si>
  <si>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</si>
  <si>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</si>
  <si>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</si>
  <si>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</si>
  <si>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</si>
  <si>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</si>
  <si>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</si>
  <si>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</si>
  <si>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</si>
  <si>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</si>
  <si>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</si>
  <si>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</si>
  <si>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</si>
  <si>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</si>
  <si>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</si>
  <si>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</si>
  <si>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</si>
  <si>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</si>
  <si>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</si>
  <si>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</si>
  <si>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</si>
  <si>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</si>
  <si>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</si>
  <si>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</si>
  <si>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</si>
  <si>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</si>
  <si>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</si>
  <si>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</si>
  <si>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</si>
  <si>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</si>
  <si>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</si>
  <si>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</si>
  <si>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</si>
  <si>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</si>
  <si>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</si>
  <si>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</si>
  <si>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</si>
  <si>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</si>
  <si>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</si>
  <si>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</si>
  <si>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</si>
  <si>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</si>
  <si>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</si>
  <si>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</si>
  <si>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</si>
  <si>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</si>
  <si>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</si>
  <si>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</si>
  <si>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</si>
  <si>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</si>
  <si>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</si>
  <si>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</si>
  <si>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</si>
  <si>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</si>
  <si>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</si>
  <si>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</si>
  <si>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</si>
  <si>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</si>
  <si>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</si>
  <si>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</si>
  <si>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</si>
  <si>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</si>
  <si>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</si>
  <si>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</si>
  <si>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</si>
  <si>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</si>
  <si>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</si>
  <si>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</si>
  <si>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</si>
  <si>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</si>
  <si>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</si>
  <si>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</si>
  <si>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</si>
  <si>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</si>
  <si>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</si>
  <si>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</si>
  <si>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</si>
  <si>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</si>
  <si>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</si>
  <si>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</si>
  <si>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</si>
  <si>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</si>
  <si>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</si>
  <si>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</si>
  <si>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</si>
  <si>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</si>
  <si>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</si>
  <si>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</si>
  <si>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</si>
  <si>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</si>
  <si>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</si>
  <si>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</si>
  <si>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</si>
  <si>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</si>
  <si>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</si>
  <si>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</si>
  <si>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</si>
  <si>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</si>
  <si>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</si>
  <si>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</si>
  <si>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</si>
  <si>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</si>
  <si>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</si>
  <si>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</si>
  <si>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</si>
  <si>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</si>
  <si>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</si>
  <si>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</si>
  <si>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</si>
  <si>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</si>
  <si>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</si>
  <si>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</si>
  <si>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</si>
  <si>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</si>
  <si>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</si>
  <si>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</si>
  <si>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</si>
  <si>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</si>
  <si>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</si>
  <si>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</si>
  <si>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</si>
  <si>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</si>
  <si>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</si>
  <si>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</si>
  <si>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</si>
  <si>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</si>
  <si>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</si>
  <si>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</si>
  <si>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</si>
  <si>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</si>
  <si>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</si>
  <si>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</si>
  <si>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</si>
  <si>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</si>
  <si>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</si>
  <si>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</si>
  <si>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</si>
  <si>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</si>
  <si>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</si>
  <si>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</si>
  <si>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</si>
  <si>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</si>
  <si>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</si>
  <si>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</si>
  <si>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</si>
  <si>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</si>
  <si>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</si>
  <si>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</si>
  <si>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</si>
  <si>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</si>
  <si>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</si>
  <si>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</si>
  <si>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</si>
  <si>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</si>
  <si>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</si>
  <si>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</si>
  <si>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</si>
  <si>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</si>
  <si>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</si>
  <si>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</si>
  <si>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</si>
  <si>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</si>
  <si>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</si>
  <si>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</si>
  <si>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</si>
  <si>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</si>
  <si>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</si>
  <si>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</si>
  <si>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</si>
  <si>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</si>
  <si>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</si>
  <si>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</si>
  <si>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</si>
  <si>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</si>
  <si>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</si>
  <si>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</si>
  <si>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</si>
  <si>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</si>
  <si>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</si>
  <si>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</si>
  <si>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</si>
  <si>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</si>
  <si>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</si>
  <si>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</si>
  <si>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</si>
  <si>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</si>
  <si>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</si>
  <si>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</si>
  <si>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</si>
  <si>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</si>
  <si>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</si>
  <si>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</si>
  <si>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</si>
  <si>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</si>
  <si>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</si>
  <si>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</si>
  <si>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</si>
  <si>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</si>
  <si>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</si>
  <si>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</si>
  <si>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</si>
  <si>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</si>
  <si>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</si>
  <si>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</si>
  <si>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</si>
  <si>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</si>
  <si>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</si>
  <si>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</si>
  <si>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</si>
  <si>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</si>
  <si>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</si>
  <si>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</si>
  <si>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</si>
  <si>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</si>
  <si>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</si>
  <si>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</si>
  <si>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</si>
  <si>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</si>
  <si>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</si>
  <si>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</si>
  <si>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</si>
  <si>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</si>
  <si>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</si>
  <si>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</si>
  <si>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</si>
  <si>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</si>
  <si>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</si>
  <si>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</si>
  <si>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</si>
  <si>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</si>
  <si>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</si>
  <si>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</si>
  <si>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</si>
  <si>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</si>
  <si>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</si>
  <si>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</si>
  <si>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</si>
  <si>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</si>
  <si>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</si>
  <si>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</si>
  <si>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</si>
  <si>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</si>
  <si>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</si>
  <si>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</si>
  <si>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</si>
  <si>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</si>
  <si>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</si>
  <si>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</si>
  <si>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</si>
  <si>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</si>
  <si>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</si>
  <si>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</si>
  <si>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</si>
  <si>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</si>
  <si>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</si>
  <si>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</si>
  <si>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</si>
  <si>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</si>
  <si>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</si>
  <si>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</si>
  <si>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</si>
  <si>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</si>
  <si>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</si>
  <si>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</si>
  <si>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</si>
  <si>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</si>
  <si>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</si>
  <si>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</si>
  <si>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</si>
  <si>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</si>
  <si>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</si>
  <si>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</si>
  <si>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</si>
  <si>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</si>
  <si>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</si>
  <si>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</si>
  <si>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</si>
  <si>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</si>
  <si>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</si>
  <si>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</si>
  <si>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</si>
  <si>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</si>
  <si>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</si>
  <si>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</si>
  <si>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</si>
  <si>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</si>
  <si>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</si>
  <si>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</si>
  <si>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</si>
  <si>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</si>
  <si>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</si>
  <si>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</si>
  <si>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</si>
  <si>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</si>
  <si>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</si>
  <si>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</si>
  <si>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</si>
  <si>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</si>
  <si>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</si>
  <si>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</si>
  <si>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</si>
  <si>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</si>
  <si>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</si>
  <si>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</si>
  <si>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</si>
  <si>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</si>
  <si>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</si>
  <si>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</si>
  <si>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</si>
  <si>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</si>
  <si>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</si>
  <si>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</si>
  <si>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</si>
  <si>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</si>
  <si>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</si>
  <si>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</si>
  <si>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</si>
  <si>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</si>
  <si>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</si>
  <si>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</si>
  <si>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</si>
  <si>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</si>
  <si>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</si>
  <si>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</si>
  <si>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</si>
  <si>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</si>
  <si>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</si>
  <si>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</si>
  <si>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</si>
  <si>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</si>
  <si>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</si>
  <si>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</si>
  <si>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</si>
  <si>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</si>
  <si>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</si>
  <si>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</si>
  <si>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</si>
  <si>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</si>
  <si>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</si>
  <si>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</si>
  <si>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</si>
  <si>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</si>
  <si>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</si>
  <si>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</si>
  <si>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</si>
  <si>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</si>
  <si>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</si>
  <si>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</si>
  <si>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</si>
  <si>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</si>
  <si>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</si>
  <si>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</si>
  <si>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</si>
  <si>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</si>
  <si>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</si>
  <si>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</si>
  <si>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</si>
  <si>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</si>
  <si>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</si>
  <si>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</si>
  <si>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</si>
  <si>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</si>
  <si>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</si>
  <si>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</si>
  <si>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</si>
  <si>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</si>
  <si>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</si>
  <si>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</si>
  <si>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</si>
  <si>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</si>
  <si>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</si>
  <si>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</si>
  <si>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</si>
  <si>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</si>
  <si>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</si>
  <si>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</si>
  <si>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</si>
  <si>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</si>
  <si>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</si>
  <si>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</si>
  <si>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</si>
  <si>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</si>
  <si>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</si>
  <si>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</si>
  <si>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</si>
  <si>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</si>
  <si>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</si>
  <si>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</si>
  <si>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</si>
  <si>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</si>
  <si>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</si>
  <si>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</si>
  <si>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</si>
  <si>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</si>
  <si>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</si>
  <si>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</si>
  <si>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</si>
  <si>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</si>
  <si>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</si>
  <si>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</si>
  <si>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</si>
  <si>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</si>
  <si>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</si>
  <si>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</si>
  <si>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</si>
  <si>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</si>
  <si>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</si>
  <si>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</si>
  <si>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</si>
  <si>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</si>
  <si>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</si>
  <si>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</si>
  <si>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</si>
  <si>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</si>
  <si>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</si>
  <si>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</si>
  <si>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</si>
  <si>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</si>
  <si>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</si>
  <si>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</si>
  <si>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</si>
  <si>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</si>
  <si>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</si>
  <si>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</si>
  <si>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</si>
  <si>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</si>
  <si>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</si>
  <si>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</si>
  <si>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</si>
  <si>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</si>
  <si>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</si>
  <si>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</si>
  <si>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</si>
  <si>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</si>
  <si>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</si>
  <si>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</si>
  <si>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</si>
  <si>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</si>
  <si>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</si>
  <si>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</si>
  <si>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</si>
  <si>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</si>
  <si>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</si>
  <si>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</si>
  <si>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</si>
  <si>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</si>
  <si>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</si>
  <si>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</si>
  <si>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</si>
  <si>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</si>
  <si>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</si>
  <si>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</si>
  <si>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</si>
  <si>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</si>
  <si>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</si>
  <si>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</si>
  <si>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</si>
  <si>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</si>
  <si>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</si>
  <si>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</si>
  <si>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Pending approval</t>
  </si>
  <si>
    <t>APACEC Frontier Markets</t>
  </si>
  <si>
    <t>FR6507122</t>
  </si>
  <si>
    <t>FR6509542</t>
  </si>
  <si>
    <t xml:space="preserve">G000000897      </t>
  </si>
  <si>
    <t xml:space="preserve">G000000909      </t>
  </si>
  <si>
    <t>SM-IE Energy Gen. &amp; Supply</t>
  </si>
  <si>
    <t>SM-IE Energy Buildings</t>
  </si>
  <si>
    <t>FR6517307</t>
  </si>
  <si>
    <t>FR6520738</t>
  </si>
  <si>
    <t>X</t>
  </si>
  <si>
    <t>KR00</t>
  </si>
  <si>
    <t>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</si>
</sst>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6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85.972918518521" createdVersion="7" refreshedVersion="7" minRefreshableVersion="3" recordCount="2895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95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6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0">
        <s v="Completed"/>
        <s v="Not to work on"/>
        <s v="Pending approval"/>
        <m u="1"/>
        <s v="Submitted" u="1"/>
        <s v="done" u="1"/>
        <s v="Moved to O00000009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5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1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1"/>
    <x v="2"/>
    <x v="0"/>
    <m/>
    <m/>
    <s v="Francesco Ricioppo"/>
  </r>
  <r>
    <n v="2893"/>
    <x v="3"/>
    <x v="85"/>
    <s v="G000000924"/>
    <m/>
    <s v="G000000883"/>
    <x v="1"/>
    <x v="1"/>
    <x v="2"/>
    <x v="0"/>
    <m/>
    <m/>
    <s v="Francesco Ricioppo"/>
  </r>
  <r>
    <n v="2894"/>
    <x v="3"/>
    <x v="85"/>
    <s v="G000000925"/>
    <m/>
    <s v="G000000883"/>
    <x v="1"/>
    <x v="1"/>
    <x v="2"/>
    <x v="0"/>
    <m/>
    <m/>
    <s v="Francesco Ricioppo"/>
  </r>
  <r>
    <n v="2895"/>
    <x v="3"/>
    <x v="87"/>
    <s v="H000000398"/>
    <s v="APACEC Frontier Markets"/>
    <m/>
    <x v="2"/>
    <x v="1"/>
    <x v="2"/>
    <x v="1"/>
    <m/>
    <m/>
    <s v="Carlo Umal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13">
    <pivotField dataField="1" showAll="0"/>
    <pivotField showAll="0"/>
    <pivotField axis="axisRow" showAll="0">
      <items count="169">
        <item sd="0" m="1" x="127"/>
        <item sd="0" m="1" x="112"/>
        <item sd="0" m="1" x="156"/>
        <item sd="0" m="1" x="144"/>
        <item sd="0" m="1" x="160"/>
        <item sd="0" m="1" x="138"/>
        <item sd="0" m="1" x="143"/>
        <item sd="0" m="1" x="167"/>
        <item sd="0" m="1" x="88"/>
        <item sd="0" m="1" x="113"/>
        <item sd="0" m="1" x="96"/>
        <item sd="0" m="1" x="158"/>
        <item sd="0" m="1" x="98"/>
        <item sd="0" m="1" x="140"/>
        <item sd="0" m="1" x="155"/>
        <item sd="0" m="1" x="115"/>
        <item sd="0" m="1" x="124"/>
        <item sd="0" m="1" x="91"/>
        <item sd="0" m="1" x="159"/>
        <item sd="0" m="1" x="92"/>
        <item sd="0" m="1" x="111"/>
        <item sd="0" m="1" x="131"/>
        <item sd="0" m="1" x="106"/>
        <item sd="0" m="1" x="132"/>
        <item sd="0" m="1" x="141"/>
        <item sd="0" m="1" x="130"/>
        <item sd="0" m="1" x="163"/>
        <item sd="0" m="1" x="133"/>
        <item sd="0" m="1" x="126"/>
        <item sd="0" x="0"/>
        <item sd="0" m="1" x="150"/>
        <item sd="0" m="1" x="136"/>
        <item sd="0" m="1" x="104"/>
        <item sd="0" m="1" x="109"/>
        <item sd="0" m="1" x="123"/>
        <item sd="0" m="1" x="121"/>
        <item sd="0" m="1" x="108"/>
        <item sd="0" m="1" x="99"/>
        <item sd="0" m="1" x="146"/>
        <item sd="0" m="1" x="135"/>
        <item sd="0" m="1" x="157"/>
        <item sd="0" m="1" x="100"/>
        <item sd="0" m="1" x="119"/>
        <item sd="0" m="1" x="97"/>
        <item sd="0" m="1" x="152"/>
        <item sd="0" m="1" x="94"/>
        <item sd="0" m="1" x="93"/>
        <item sd="0" m="1" x="101"/>
        <item sd="0" m="1" x="166"/>
        <item sd="0" m="1" x="148"/>
        <item sd="0" m="1" x="107"/>
        <item sd="0" m="1" x="145"/>
        <item sd="0" m="1" x="134"/>
        <item sd="0" m="1" x="120"/>
        <item sd="0" m="1" x="116"/>
        <item sd="0" m="1" x="153"/>
        <item sd="0" m="1" x="110"/>
        <item sd="0" m="1" x="164"/>
        <item sd="0" m="1" x="151"/>
        <item sd="0" m="1" x="117"/>
        <item sd="0" m="1" x="161"/>
        <item sd="0" m="1" x="102"/>
        <item sd="0" m="1" x="128"/>
        <item sd="0" m="1" x="162"/>
        <item sd="0" m="1" x="149"/>
        <item sd="0" m="1" x="139"/>
        <item sd="0" m="1" x="147"/>
        <item sd="0" m="1" x="129"/>
        <item sd="0" m="1" x="105"/>
        <item sd="0" m="1" x="122"/>
        <item sd="0" m="1" x="142"/>
        <item sd="0" m="1" x="90"/>
        <item sd="0" m="1" x="118"/>
        <item sd="0" m="1" x="165"/>
        <item sd="0" m="1" x="114"/>
        <item sd="0" m="1" x="137"/>
        <item sd="0" m="1" x="125"/>
        <item sd="0" m="1" x="154"/>
        <item sd="0" x="2"/>
        <item sd="0" x="3"/>
        <item sd="0" x="1"/>
        <item sd="0" x="4"/>
        <item sd="0" x="5"/>
        <item sd="0" m="1" x="9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03"/>
        <item x="47"/>
        <item m="1" x="89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1">
        <item x="0"/>
        <item m="1" x="4"/>
        <item m="1" x="3"/>
        <item m="1" x="7"/>
        <item m="1" x="6"/>
        <item m="1" x="8"/>
        <item x="2"/>
        <item m="1" x="5"/>
        <item x="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6">
    <i>
      <x v="165"/>
    </i>
    <i r="1">
      <x/>
    </i>
    <i r="1">
      <x v="6"/>
    </i>
    <i>
      <x v="167"/>
    </i>
    <i r="1">
      <x v="6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901" totalsRowShown="0" headerRowDxfId="7" headerRowBorderDxfId="6" tableBorderDxfId="5">
  <autoFilter ref="A1:M2901" xr:uid="{542F1FDB-2DE3-4F2F-AC05-259118646336}">
    <filterColumn colId="1">
      <filters blank="1">
        <filter val="F3"/>
      </filters>
    </filterColumn>
    <filterColumn colId="7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901"/>
  <sheetViews>
    <sheetView tabSelected="1" workbookViewId="0">
      <selection activeCell="J2908" sqref="J2908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hidden="1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hidden="1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hidden="1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hidden="1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hidden="1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hidden="1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8070</v>
      </c>
      <c r="G2896" s="67" t="s">
        <v>64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8040</v>
      </c>
    </row>
    <row r="2897" spans="1:13" x14ac:dyDescent="0.25">
      <c r="A2897" s="68">
        <f>1+A2896</f>
        <v>2896</v>
      </c>
      <c r="B2897" s="67" t="s">
        <v>5961</v>
      </c>
      <c r="C2897" t="s">
        <v>8071</v>
      </c>
      <c r="D2897" t="s">
        <v>7450</v>
      </c>
      <c r="F2897" t="s">
        <v>7442</v>
      </c>
      <c r="G2897" t="s">
        <v>25</v>
      </c>
      <c r="H2897" s="68" t="str">
        <f>IFERROR(VLOOKUP(Table2[[#This Row],[Ticket]],Okey!A:B,2,0),"")</f>
        <v/>
      </c>
      <c r="I2897" t="s">
        <v>8081</v>
      </c>
      <c r="J2897" t="str">
        <f>VLOOKUP(Table2[[#This Row],[Author]],People!A:B,2,0)</f>
        <v>LS</v>
      </c>
      <c r="L2897" s="68"/>
      <c r="M2897" s="68" t="s">
        <v>1041</v>
      </c>
    </row>
    <row r="2898" spans="1:13" x14ac:dyDescent="0.25">
      <c r="A2898" s="68">
        <f>1+A2897</f>
        <v>2897</v>
      </c>
      <c r="B2898" s="67" t="s">
        <v>5961</v>
      </c>
      <c r="C2898" t="s">
        <v>8072</v>
      </c>
      <c r="D2898" t="s">
        <v>550</v>
      </c>
      <c r="F2898" t="s">
        <v>455</v>
      </c>
      <c r="G2898" s="67" t="s">
        <v>25</v>
      </c>
      <c r="H2898" s="68" t="str">
        <f>IFERROR(VLOOKUP(Table2[[#This Row],[Ticket]],Okey!A:B,2,0),"")</f>
        <v/>
      </c>
      <c r="I2898" s="67" t="s">
        <v>8081</v>
      </c>
      <c r="J2898" t="str">
        <f>VLOOKUP(Table2[[#This Row],[Author]],People!A:B,2,0)</f>
        <v>MGF</v>
      </c>
      <c r="L2898" s="68"/>
      <c r="M2898" s="68" t="s">
        <v>7209</v>
      </c>
    </row>
    <row r="2899" spans="1:13" x14ac:dyDescent="0.25">
      <c r="A2899" s="68">
        <f t="shared" ref="A2899:A2900" si="67">1+A2898</f>
        <v>2898</v>
      </c>
      <c r="B2899" s="67" t="s">
        <v>5961</v>
      </c>
      <c r="C2899" t="s">
        <v>8077</v>
      </c>
      <c r="D2899" t="s">
        <v>8073</v>
      </c>
      <c r="E2899" t="s">
        <v>8075</v>
      </c>
      <c r="G2899" t="s">
        <v>64</v>
      </c>
      <c r="H2899" s="68" t="str">
        <f>IFERROR(VLOOKUP(Table2[[#This Row],[Ticket]],Okey!A:B,2,0),"")</f>
        <v/>
      </c>
      <c r="I2899" t="s">
        <v>8081</v>
      </c>
      <c r="J2899" t="str">
        <f>VLOOKUP(Table2[[#This Row],[Author]],People!A:B,2,0)</f>
        <v>MGF</v>
      </c>
      <c r="L2899" s="68"/>
      <c r="M2899" s="68" t="s">
        <v>7209</v>
      </c>
    </row>
    <row r="2900" spans="1:13" x14ac:dyDescent="0.25">
      <c r="A2900" s="68">
        <f t="shared" si="67"/>
        <v>2899</v>
      </c>
      <c r="B2900" s="67" t="s">
        <v>5961</v>
      </c>
      <c r="C2900" t="s">
        <v>8077</v>
      </c>
      <c r="D2900" t="s">
        <v>8074</v>
      </c>
      <c r="E2900" t="s">
        <v>8076</v>
      </c>
      <c r="G2900" s="67" t="s">
        <v>64</v>
      </c>
      <c r="H2900" s="68" t="str">
        <f>IFERROR(VLOOKUP(Table2[[#This Row],[Ticket]],Okey!A:B,2,0),"")</f>
        <v/>
      </c>
      <c r="I2900" s="67" t="s">
        <v>8081</v>
      </c>
      <c r="J2900" t="str">
        <f>VLOOKUP(Table2[[#This Row],[Author]],People!A:B,2,0)</f>
        <v>MGF</v>
      </c>
      <c r="L2900" s="68"/>
      <c r="M2900" s="68" t="s">
        <v>7209</v>
      </c>
    </row>
    <row r="2901" spans="1:13" x14ac:dyDescent="0.25">
      <c r="A2901" s="68">
        <f>1+A2900</f>
        <v>2900</v>
      </c>
      <c r="B2901" s="67" t="s">
        <v>5961</v>
      </c>
      <c r="C2901" t="s">
        <v>8078</v>
      </c>
      <c r="D2901" t="s">
        <v>3747</v>
      </c>
      <c r="F2901" t="s">
        <v>2335</v>
      </c>
      <c r="G2901" s="67" t="s">
        <v>25</v>
      </c>
      <c r="H2901" s="68" t="str">
        <f>IFERROR(VLOOKUP(Table2[[#This Row],[Ticket]],Okey!A:B,2,0),"")</f>
        <v/>
      </c>
      <c r="I2901" s="67" t="s">
        <v>8081</v>
      </c>
      <c r="J2901" t="str">
        <f>VLOOKUP(Table2[[#This Row],[Author]],People!A:B,2,0)</f>
        <v>MGF</v>
      </c>
      <c r="L2901" s="68"/>
      <c r="M2901" s="68" t="s">
        <v>330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BD69-87CB-42FB-A7C6-FE792460442C}">
  <dimension ref="B1:H3"/>
  <sheetViews>
    <sheetView workbookViewId="0">
      <selection activeCell="B1" sqref="B1:D3"/>
    </sheetView>
  </sheetViews>
  <sheetFormatPr defaultRowHeight="15" x14ac:dyDescent="0.25"/>
  <cols>
    <col min="2" max="2" width="11.28515625" bestFit="1" customWidth="1"/>
  </cols>
  <sheetData>
    <row r="1" spans="2:8" x14ac:dyDescent="0.25">
      <c r="B1" t="s">
        <v>8080</v>
      </c>
    </row>
    <row r="2" spans="2:8" x14ac:dyDescent="0.25">
      <c r="B2" t="s">
        <v>419</v>
      </c>
      <c r="C2" t="s">
        <v>8075</v>
      </c>
      <c r="D2" t="s">
        <v>8079</v>
      </c>
      <c r="E2" s="67"/>
      <c r="F2" s="67"/>
      <c r="G2" s="67"/>
      <c r="H2" s="67"/>
    </row>
    <row r="3" spans="2:8" x14ac:dyDescent="0.25">
      <c r="B3" t="s">
        <v>421</v>
      </c>
      <c r="C3" t="s">
        <v>8076</v>
      </c>
      <c r="D3" s="67" t="s">
        <v>8079</v>
      </c>
      <c r="E3" s="67"/>
      <c r="F3" s="67"/>
      <c r="G3" s="67"/>
      <c r="H3" s="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68"/>
  <sheetViews>
    <sheetView topLeftCell="A149" workbookViewId="0">
      <selection activeCell="D181" sqref="D18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  <row r="168" spans="1:2" x14ac:dyDescent="0.25">
      <c r="A168" s="46" t="s">
        <v>8068</v>
      </c>
      <c r="B168" s="67" t="s">
        <v>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D9" sqref="D9"/>
    </sheetView>
  </sheetViews>
  <sheetFormatPr defaultRowHeight="15" x14ac:dyDescent="0.25"/>
  <cols>
    <col min="1" max="1" width="20.42578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8065</v>
      </c>
      <c r="B4" s="68">
        <v>4</v>
      </c>
    </row>
    <row r="5" spans="1:8" x14ac:dyDescent="0.25">
      <c r="A5" s="40" t="s">
        <v>19</v>
      </c>
      <c r="B5" s="68">
        <v>1</v>
      </c>
    </row>
    <row r="6" spans="1:8" x14ac:dyDescent="0.25">
      <c r="A6" s="40" t="s">
        <v>8069</v>
      </c>
      <c r="B6" s="68">
        <v>3</v>
      </c>
    </row>
    <row r="7" spans="1:8" x14ac:dyDescent="0.25">
      <c r="A7" s="2" t="s">
        <v>8068</v>
      </c>
      <c r="B7" s="68">
        <v>1</v>
      </c>
    </row>
    <row r="8" spans="1:8" x14ac:dyDescent="0.25">
      <c r="A8" s="40" t="s">
        <v>8069</v>
      </c>
      <c r="B8" s="68">
        <v>1</v>
      </c>
      <c r="C8" s="53"/>
    </row>
    <row r="9" spans="1:8" x14ac:dyDescent="0.25">
      <c r="A9" s="2" t="s">
        <v>7190</v>
      </c>
      <c r="B9" s="68">
        <v>5</v>
      </c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67" t="s">
        <v>8057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7190</v>
      </c>
    </row>
    <row r="6" spans="1:18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</row>
    <row r="7" spans="1:18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1329</v>
      </c>
    </row>
    <row r="8" spans="1:18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1329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2024-07-19T13:31:34Z</dcterms:modified>
  <cp:category/>
  <cp:contentStatus/>
</cp:coreProperties>
</file>