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E31ED1DB-F51A-4E5A-9C81-65801D26A1D3}" xr6:coauthVersionLast="47" xr6:coauthVersionMax="47" xr10:uidLastSave="{00000000-0000-0000-0000-000000000000}"/>
  <bookViews>
    <workbookView xWindow="28680" yWindow="-120" windowWidth="28110" windowHeight="16440" activeTab="1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1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38" i="1" l="1"/>
  <c r="B639" i="1"/>
  <c r="H638" i="1"/>
  <c r="H639" i="1"/>
  <c r="J638" i="1"/>
  <c r="J639" i="1"/>
  <c r="K638" i="1"/>
  <c r="K639" i="1"/>
  <c r="Q638" i="1"/>
  <c r="P638" i="1" s="1"/>
  <c r="Q639" i="1"/>
  <c r="P639" i="1" s="1"/>
  <c r="B629" i="1"/>
  <c r="B630" i="1"/>
  <c r="B631" i="1"/>
  <c r="B632" i="1"/>
  <c r="B633" i="1"/>
  <c r="B634" i="1"/>
  <c r="B635" i="1"/>
  <c r="B636" i="1"/>
  <c r="B637" i="1"/>
  <c r="H629" i="1"/>
  <c r="H630" i="1"/>
  <c r="H631" i="1"/>
  <c r="H632" i="1"/>
  <c r="H633" i="1"/>
  <c r="H634" i="1"/>
  <c r="H635" i="1"/>
  <c r="H636" i="1"/>
  <c r="H637" i="1"/>
  <c r="J629" i="1"/>
  <c r="J630" i="1"/>
  <c r="J631" i="1"/>
  <c r="J632" i="1"/>
  <c r="J633" i="1"/>
  <c r="J634" i="1"/>
  <c r="J635" i="1"/>
  <c r="J636" i="1"/>
  <c r="J637" i="1"/>
  <c r="K629" i="1"/>
  <c r="K630" i="1"/>
  <c r="K631" i="1"/>
  <c r="K632" i="1"/>
  <c r="K633" i="1"/>
  <c r="K634" i="1"/>
  <c r="K635" i="1"/>
  <c r="K636" i="1"/>
  <c r="K637" i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B628" i="1"/>
  <c r="H628" i="1"/>
  <c r="J628" i="1"/>
  <c r="K628" i="1"/>
  <c r="Q628" i="1"/>
  <c r="P628" i="1" s="1"/>
  <c r="B624" i="1"/>
  <c r="B625" i="1"/>
  <c r="B626" i="1"/>
  <c r="B627" i="1"/>
  <c r="H624" i="1"/>
  <c r="H625" i="1"/>
  <c r="H626" i="1"/>
  <c r="H627" i="1"/>
  <c r="J624" i="1"/>
  <c r="J625" i="1"/>
  <c r="J626" i="1"/>
  <c r="J627" i="1"/>
  <c r="K624" i="1"/>
  <c r="K625" i="1"/>
  <c r="K626" i="1"/>
  <c r="K627" i="1"/>
  <c r="Q624" i="1"/>
  <c r="P624" i="1" s="1"/>
  <c r="Q625" i="1"/>
  <c r="P625" i="1" s="1"/>
  <c r="Q626" i="1"/>
  <c r="P626" i="1" s="1"/>
  <c r="Q627" i="1"/>
  <c r="P627" i="1" s="1"/>
  <c r="B623" i="1"/>
  <c r="H623" i="1"/>
  <c r="J623" i="1"/>
  <c r="K623" i="1"/>
  <c r="Q623" i="1"/>
  <c r="P623" i="1" s="1"/>
  <c r="B376" i="1" l="1"/>
  <c r="H376" i="1"/>
  <c r="J376" i="1"/>
  <c r="K376" i="1"/>
  <c r="Q376" i="1"/>
  <c r="P376" i="1" s="1"/>
  <c r="B381" i="1"/>
  <c r="H381" i="1"/>
  <c r="J381" i="1"/>
  <c r="K381" i="1"/>
  <c r="Q381" i="1"/>
  <c r="P381" i="1" s="1"/>
  <c r="B499" i="1"/>
  <c r="H499" i="1"/>
  <c r="J499" i="1"/>
  <c r="K499" i="1"/>
  <c r="Q499" i="1"/>
  <c r="P499" i="1" s="1"/>
  <c r="B500" i="1"/>
  <c r="H500" i="1"/>
  <c r="J500" i="1"/>
  <c r="K500" i="1"/>
  <c r="Q500" i="1"/>
  <c r="P500" i="1" s="1"/>
  <c r="B501" i="1"/>
  <c r="H501" i="1"/>
  <c r="J501" i="1"/>
  <c r="K501" i="1"/>
  <c r="Q501" i="1"/>
  <c r="P501" i="1" s="1"/>
  <c r="B502" i="1"/>
  <c r="H502" i="1"/>
  <c r="J502" i="1"/>
  <c r="K502" i="1"/>
  <c r="Q502" i="1"/>
  <c r="P502" i="1" s="1"/>
  <c r="B503" i="1"/>
  <c r="H503" i="1"/>
  <c r="J503" i="1"/>
  <c r="K503" i="1"/>
  <c r="Q503" i="1"/>
  <c r="P503" i="1" s="1"/>
  <c r="B504" i="1"/>
  <c r="H504" i="1"/>
  <c r="J504" i="1"/>
  <c r="K504" i="1"/>
  <c r="Q504" i="1"/>
  <c r="P504" i="1" s="1"/>
  <c r="B505" i="1"/>
  <c r="H505" i="1"/>
  <c r="J505" i="1"/>
  <c r="K505" i="1"/>
  <c r="Q505" i="1"/>
  <c r="P505" i="1" s="1"/>
  <c r="B506" i="1"/>
  <c r="H506" i="1"/>
  <c r="J506" i="1"/>
  <c r="K506" i="1"/>
  <c r="Q506" i="1"/>
  <c r="P506" i="1" s="1"/>
  <c r="B507" i="1"/>
  <c r="H507" i="1"/>
  <c r="J507" i="1"/>
  <c r="K507" i="1"/>
  <c r="Q507" i="1"/>
  <c r="P507" i="1" s="1"/>
  <c r="B508" i="1"/>
  <c r="H508" i="1"/>
  <c r="J508" i="1"/>
  <c r="K508" i="1"/>
  <c r="Q508" i="1"/>
  <c r="P508" i="1" s="1"/>
  <c r="B514" i="1"/>
  <c r="H514" i="1"/>
  <c r="J514" i="1"/>
  <c r="K514" i="1"/>
  <c r="Q514" i="1"/>
  <c r="P514" i="1" s="1"/>
  <c r="B515" i="1"/>
  <c r="H515" i="1"/>
  <c r="J515" i="1"/>
  <c r="K515" i="1"/>
  <c r="Q515" i="1"/>
  <c r="P515" i="1" s="1"/>
  <c r="B516" i="1"/>
  <c r="H516" i="1"/>
  <c r="J516" i="1"/>
  <c r="K516" i="1"/>
  <c r="Q516" i="1"/>
  <c r="P516" i="1" s="1"/>
  <c r="B517" i="1"/>
  <c r="H517" i="1"/>
  <c r="J517" i="1"/>
  <c r="K517" i="1"/>
  <c r="Q517" i="1"/>
  <c r="P517" i="1" s="1"/>
  <c r="B518" i="1"/>
  <c r="H518" i="1"/>
  <c r="J518" i="1"/>
  <c r="K518" i="1"/>
  <c r="Q518" i="1"/>
  <c r="P518" i="1" s="1"/>
  <c r="B519" i="1"/>
  <c r="H519" i="1"/>
  <c r="J519" i="1"/>
  <c r="K519" i="1"/>
  <c r="Q519" i="1"/>
  <c r="P519" i="1" s="1"/>
  <c r="B520" i="1"/>
  <c r="H520" i="1"/>
  <c r="J520" i="1"/>
  <c r="K520" i="1"/>
  <c r="Q520" i="1"/>
  <c r="P520" i="1" s="1"/>
  <c r="B521" i="1"/>
  <c r="H521" i="1"/>
  <c r="J521" i="1"/>
  <c r="K521" i="1"/>
  <c r="Q521" i="1"/>
  <c r="P521" i="1" s="1"/>
  <c r="B522" i="1"/>
  <c r="H522" i="1"/>
  <c r="J522" i="1"/>
  <c r="K522" i="1"/>
  <c r="Q522" i="1"/>
  <c r="P522" i="1" s="1"/>
  <c r="B523" i="1"/>
  <c r="H523" i="1"/>
  <c r="J523" i="1"/>
  <c r="K523" i="1"/>
  <c r="Q523" i="1"/>
  <c r="P523" i="1" s="1"/>
  <c r="B524" i="1"/>
  <c r="H524" i="1"/>
  <c r="J524" i="1"/>
  <c r="K524" i="1"/>
  <c r="Q524" i="1"/>
  <c r="P524" i="1" s="1"/>
  <c r="B525" i="1"/>
  <c r="H525" i="1"/>
  <c r="J525" i="1"/>
  <c r="K525" i="1"/>
  <c r="Q525" i="1"/>
  <c r="P525" i="1" s="1"/>
  <c r="B526" i="1"/>
  <c r="H526" i="1"/>
  <c r="J526" i="1"/>
  <c r="K526" i="1"/>
  <c r="Q526" i="1"/>
  <c r="P526" i="1" s="1"/>
  <c r="B527" i="1"/>
  <c r="H527" i="1"/>
  <c r="J527" i="1"/>
  <c r="K527" i="1"/>
  <c r="Q527" i="1"/>
  <c r="P527" i="1" s="1"/>
  <c r="B528" i="1"/>
  <c r="H528" i="1"/>
  <c r="J528" i="1"/>
  <c r="K528" i="1"/>
  <c r="Q528" i="1"/>
  <c r="P528" i="1" s="1"/>
  <c r="B529" i="1"/>
  <c r="H529" i="1"/>
  <c r="J529" i="1"/>
  <c r="K529" i="1"/>
  <c r="Q529" i="1"/>
  <c r="P529" i="1" s="1"/>
  <c r="B530" i="1"/>
  <c r="H530" i="1"/>
  <c r="J530" i="1"/>
  <c r="K530" i="1"/>
  <c r="Q530" i="1"/>
  <c r="P530" i="1" s="1"/>
  <c r="B531" i="1"/>
  <c r="H531" i="1"/>
  <c r="J531" i="1"/>
  <c r="K531" i="1"/>
  <c r="Q531" i="1"/>
  <c r="P531" i="1" s="1"/>
  <c r="B532" i="1"/>
  <c r="H532" i="1"/>
  <c r="J532" i="1"/>
  <c r="K532" i="1"/>
  <c r="Q532" i="1"/>
  <c r="P532" i="1" s="1"/>
  <c r="B533" i="1"/>
  <c r="H533" i="1"/>
  <c r="J533" i="1"/>
  <c r="K533" i="1"/>
  <c r="Q533" i="1"/>
  <c r="P533" i="1" s="1"/>
  <c r="B534" i="1"/>
  <c r="H534" i="1"/>
  <c r="J534" i="1"/>
  <c r="K534" i="1"/>
  <c r="Q534" i="1"/>
  <c r="P534" i="1" s="1"/>
  <c r="B535" i="1"/>
  <c r="H535" i="1"/>
  <c r="J535" i="1"/>
  <c r="K535" i="1"/>
  <c r="Q535" i="1"/>
  <c r="P535" i="1" s="1"/>
  <c r="B536" i="1"/>
  <c r="H536" i="1"/>
  <c r="J536" i="1"/>
  <c r="K536" i="1"/>
  <c r="Q536" i="1"/>
  <c r="P536" i="1" s="1"/>
  <c r="B537" i="1"/>
  <c r="H537" i="1"/>
  <c r="J537" i="1"/>
  <c r="K537" i="1"/>
  <c r="Q537" i="1"/>
  <c r="P537" i="1" s="1"/>
  <c r="B538" i="1"/>
  <c r="H538" i="1"/>
  <c r="J538" i="1"/>
  <c r="K538" i="1"/>
  <c r="Q538" i="1"/>
  <c r="P538" i="1" s="1"/>
  <c r="B539" i="1"/>
  <c r="H539" i="1"/>
  <c r="J539" i="1"/>
  <c r="K539" i="1"/>
  <c r="Q539" i="1"/>
  <c r="P539" i="1" s="1"/>
  <c r="B540" i="1"/>
  <c r="H540" i="1"/>
  <c r="J540" i="1"/>
  <c r="K540" i="1"/>
  <c r="Q540" i="1"/>
  <c r="P540" i="1" s="1"/>
  <c r="B541" i="1"/>
  <c r="H541" i="1"/>
  <c r="J541" i="1"/>
  <c r="K541" i="1"/>
  <c r="Q541" i="1"/>
  <c r="P541" i="1" s="1"/>
  <c r="B542" i="1"/>
  <c r="H542" i="1"/>
  <c r="J542" i="1"/>
  <c r="K542" i="1"/>
  <c r="Q542" i="1"/>
  <c r="P542" i="1" s="1"/>
  <c r="B543" i="1"/>
  <c r="H543" i="1"/>
  <c r="J543" i="1"/>
  <c r="K543" i="1"/>
  <c r="Q543" i="1"/>
  <c r="P543" i="1" s="1"/>
  <c r="B544" i="1"/>
  <c r="H544" i="1"/>
  <c r="J544" i="1"/>
  <c r="K544" i="1"/>
  <c r="Q544" i="1"/>
  <c r="P544" i="1" s="1"/>
  <c r="B545" i="1"/>
  <c r="H545" i="1"/>
  <c r="J545" i="1"/>
  <c r="K545" i="1"/>
  <c r="Q545" i="1"/>
  <c r="P545" i="1" s="1"/>
  <c r="B546" i="1"/>
  <c r="H546" i="1"/>
  <c r="J546" i="1"/>
  <c r="K546" i="1"/>
  <c r="Q546" i="1"/>
  <c r="P546" i="1" s="1"/>
  <c r="B547" i="1"/>
  <c r="H547" i="1"/>
  <c r="J547" i="1"/>
  <c r="K547" i="1"/>
  <c r="Q547" i="1"/>
  <c r="P547" i="1" s="1"/>
  <c r="B548" i="1"/>
  <c r="H548" i="1"/>
  <c r="J548" i="1"/>
  <c r="K548" i="1"/>
  <c r="Q548" i="1"/>
  <c r="P548" i="1" s="1"/>
  <c r="B549" i="1"/>
  <c r="H549" i="1"/>
  <c r="J549" i="1"/>
  <c r="K549" i="1"/>
  <c r="Q549" i="1"/>
  <c r="P549" i="1" s="1"/>
  <c r="B550" i="1"/>
  <c r="H550" i="1"/>
  <c r="J550" i="1"/>
  <c r="K550" i="1"/>
  <c r="Q550" i="1"/>
  <c r="P550" i="1" s="1"/>
  <c r="B551" i="1"/>
  <c r="H551" i="1"/>
  <c r="J551" i="1"/>
  <c r="K551" i="1"/>
  <c r="Q551" i="1"/>
  <c r="P551" i="1" s="1"/>
  <c r="B552" i="1"/>
  <c r="H552" i="1"/>
  <c r="J552" i="1"/>
  <c r="K552" i="1"/>
  <c r="Q552" i="1"/>
  <c r="P552" i="1" s="1"/>
  <c r="B553" i="1"/>
  <c r="H553" i="1"/>
  <c r="J553" i="1"/>
  <c r="K553" i="1"/>
  <c r="Q553" i="1"/>
  <c r="P553" i="1" s="1"/>
  <c r="B554" i="1"/>
  <c r="H554" i="1"/>
  <c r="J554" i="1"/>
  <c r="K554" i="1"/>
  <c r="Q554" i="1"/>
  <c r="P554" i="1" s="1"/>
  <c r="B555" i="1"/>
  <c r="H555" i="1"/>
  <c r="J555" i="1"/>
  <c r="K555" i="1"/>
  <c r="Q555" i="1"/>
  <c r="P555" i="1" s="1"/>
  <c r="B556" i="1"/>
  <c r="H556" i="1"/>
  <c r="J556" i="1"/>
  <c r="K556" i="1"/>
  <c r="Q556" i="1"/>
  <c r="P556" i="1" s="1"/>
  <c r="B557" i="1"/>
  <c r="H557" i="1"/>
  <c r="J557" i="1"/>
  <c r="K557" i="1"/>
  <c r="Q557" i="1"/>
  <c r="P557" i="1" s="1"/>
  <c r="B558" i="1"/>
  <c r="H558" i="1"/>
  <c r="J558" i="1"/>
  <c r="K558" i="1"/>
  <c r="Q558" i="1"/>
  <c r="P558" i="1" s="1"/>
  <c r="B559" i="1"/>
  <c r="H559" i="1"/>
  <c r="J559" i="1"/>
  <c r="K559" i="1"/>
  <c r="Q559" i="1"/>
  <c r="P559" i="1" s="1"/>
  <c r="B560" i="1"/>
  <c r="H560" i="1"/>
  <c r="J560" i="1"/>
  <c r="K560" i="1"/>
  <c r="Q560" i="1"/>
  <c r="P560" i="1" s="1"/>
  <c r="B561" i="1"/>
  <c r="H561" i="1"/>
  <c r="J561" i="1"/>
  <c r="K561" i="1"/>
  <c r="Q561" i="1"/>
  <c r="P561" i="1" s="1"/>
  <c r="B562" i="1"/>
  <c r="H562" i="1"/>
  <c r="J562" i="1"/>
  <c r="K562" i="1"/>
  <c r="Q562" i="1"/>
  <c r="P562" i="1" s="1"/>
  <c r="B563" i="1"/>
  <c r="H563" i="1"/>
  <c r="J563" i="1"/>
  <c r="K563" i="1"/>
  <c r="Q563" i="1"/>
  <c r="P563" i="1" s="1"/>
  <c r="B564" i="1"/>
  <c r="H564" i="1"/>
  <c r="J564" i="1"/>
  <c r="K564" i="1"/>
  <c r="Q564" i="1"/>
  <c r="P564" i="1" s="1"/>
  <c r="B565" i="1"/>
  <c r="H565" i="1"/>
  <c r="J565" i="1"/>
  <c r="K565" i="1"/>
  <c r="Q565" i="1"/>
  <c r="P565" i="1" s="1"/>
  <c r="B566" i="1"/>
  <c r="H566" i="1"/>
  <c r="J566" i="1"/>
  <c r="K566" i="1"/>
  <c r="Q566" i="1"/>
  <c r="P566" i="1" s="1"/>
  <c r="B567" i="1"/>
  <c r="H567" i="1"/>
  <c r="J567" i="1"/>
  <c r="K567" i="1"/>
  <c r="Q567" i="1"/>
  <c r="P567" i="1" s="1"/>
  <c r="B568" i="1"/>
  <c r="H568" i="1"/>
  <c r="J568" i="1"/>
  <c r="K568" i="1"/>
  <c r="Q568" i="1"/>
  <c r="P568" i="1" s="1"/>
  <c r="B569" i="1"/>
  <c r="H569" i="1"/>
  <c r="J569" i="1"/>
  <c r="K569" i="1"/>
  <c r="Q569" i="1"/>
  <c r="P569" i="1" s="1"/>
  <c r="B570" i="1"/>
  <c r="H570" i="1"/>
  <c r="J570" i="1"/>
  <c r="K570" i="1"/>
  <c r="Q570" i="1"/>
  <c r="P570" i="1" s="1"/>
  <c r="B571" i="1"/>
  <c r="H571" i="1"/>
  <c r="J571" i="1"/>
  <c r="K571" i="1"/>
  <c r="Q571" i="1"/>
  <c r="P571" i="1" s="1"/>
  <c r="B572" i="1"/>
  <c r="H572" i="1"/>
  <c r="J572" i="1"/>
  <c r="K572" i="1"/>
  <c r="Q572" i="1"/>
  <c r="P572" i="1" s="1"/>
  <c r="B573" i="1"/>
  <c r="H573" i="1"/>
  <c r="J573" i="1"/>
  <c r="K573" i="1"/>
  <c r="Q573" i="1"/>
  <c r="P573" i="1" s="1"/>
  <c r="B574" i="1"/>
  <c r="H574" i="1"/>
  <c r="J574" i="1"/>
  <c r="K574" i="1"/>
  <c r="Q574" i="1"/>
  <c r="P574" i="1" s="1"/>
  <c r="B575" i="1"/>
  <c r="H575" i="1"/>
  <c r="J575" i="1"/>
  <c r="K575" i="1"/>
  <c r="Q575" i="1"/>
  <c r="P575" i="1" s="1"/>
  <c r="B576" i="1"/>
  <c r="H576" i="1"/>
  <c r="J576" i="1"/>
  <c r="K576" i="1"/>
  <c r="Q576" i="1"/>
  <c r="P576" i="1" s="1"/>
  <c r="B577" i="1"/>
  <c r="H577" i="1"/>
  <c r="J577" i="1"/>
  <c r="K577" i="1"/>
  <c r="Q577" i="1"/>
  <c r="P577" i="1" s="1"/>
  <c r="B578" i="1"/>
  <c r="H578" i="1"/>
  <c r="J578" i="1"/>
  <c r="K578" i="1"/>
  <c r="Q578" i="1"/>
  <c r="P578" i="1" s="1"/>
  <c r="B579" i="1"/>
  <c r="H579" i="1"/>
  <c r="J579" i="1"/>
  <c r="K579" i="1"/>
  <c r="Q579" i="1"/>
  <c r="P579" i="1" s="1"/>
  <c r="B580" i="1"/>
  <c r="H580" i="1"/>
  <c r="J580" i="1"/>
  <c r="K580" i="1"/>
  <c r="Q580" i="1"/>
  <c r="P580" i="1" s="1"/>
  <c r="B581" i="1"/>
  <c r="H581" i="1"/>
  <c r="J581" i="1"/>
  <c r="K581" i="1"/>
  <c r="Q581" i="1"/>
  <c r="P581" i="1" s="1"/>
  <c r="B582" i="1"/>
  <c r="H582" i="1"/>
  <c r="J582" i="1"/>
  <c r="K582" i="1"/>
  <c r="Q582" i="1"/>
  <c r="P582" i="1" s="1"/>
  <c r="B583" i="1"/>
  <c r="H583" i="1"/>
  <c r="J583" i="1"/>
  <c r="K583" i="1"/>
  <c r="Q583" i="1"/>
  <c r="P583" i="1" s="1"/>
  <c r="B584" i="1"/>
  <c r="H584" i="1"/>
  <c r="J584" i="1"/>
  <c r="K584" i="1"/>
  <c r="Q584" i="1"/>
  <c r="P584" i="1" s="1"/>
  <c r="B585" i="1"/>
  <c r="H585" i="1"/>
  <c r="J585" i="1"/>
  <c r="K585" i="1"/>
  <c r="Q585" i="1"/>
  <c r="P585" i="1" s="1"/>
  <c r="B586" i="1"/>
  <c r="H586" i="1"/>
  <c r="J586" i="1"/>
  <c r="K586" i="1"/>
  <c r="Q586" i="1"/>
  <c r="P586" i="1" s="1"/>
  <c r="B587" i="1"/>
  <c r="H587" i="1"/>
  <c r="J587" i="1"/>
  <c r="K587" i="1"/>
  <c r="Q587" i="1"/>
  <c r="P587" i="1" s="1"/>
  <c r="B588" i="1"/>
  <c r="H588" i="1"/>
  <c r="J588" i="1"/>
  <c r="K588" i="1"/>
  <c r="Q588" i="1"/>
  <c r="P588" i="1" s="1"/>
  <c r="B589" i="1"/>
  <c r="H589" i="1"/>
  <c r="J589" i="1"/>
  <c r="K589" i="1"/>
  <c r="Q589" i="1"/>
  <c r="P589" i="1" s="1"/>
  <c r="B590" i="1"/>
  <c r="H590" i="1"/>
  <c r="J590" i="1"/>
  <c r="K590" i="1"/>
  <c r="Q590" i="1"/>
  <c r="P590" i="1" s="1"/>
  <c r="B591" i="1"/>
  <c r="H591" i="1"/>
  <c r="J591" i="1"/>
  <c r="K591" i="1"/>
  <c r="Q591" i="1"/>
  <c r="P591" i="1" s="1"/>
  <c r="B592" i="1"/>
  <c r="H592" i="1"/>
  <c r="J592" i="1"/>
  <c r="K592" i="1"/>
  <c r="Q592" i="1"/>
  <c r="P592" i="1" s="1"/>
  <c r="B593" i="1"/>
  <c r="H593" i="1"/>
  <c r="J593" i="1"/>
  <c r="K593" i="1"/>
  <c r="Q593" i="1"/>
  <c r="P593" i="1" s="1"/>
  <c r="B594" i="1"/>
  <c r="H594" i="1"/>
  <c r="J594" i="1"/>
  <c r="K594" i="1"/>
  <c r="Q594" i="1"/>
  <c r="P594" i="1" s="1"/>
  <c r="B595" i="1"/>
  <c r="H595" i="1"/>
  <c r="J595" i="1"/>
  <c r="K595" i="1"/>
  <c r="Q595" i="1"/>
  <c r="P595" i="1" s="1"/>
  <c r="B596" i="1"/>
  <c r="H596" i="1"/>
  <c r="J596" i="1"/>
  <c r="K596" i="1"/>
  <c r="Q596" i="1"/>
  <c r="P596" i="1" s="1"/>
  <c r="B597" i="1"/>
  <c r="H597" i="1"/>
  <c r="J597" i="1"/>
  <c r="K597" i="1"/>
  <c r="Q597" i="1"/>
  <c r="P597" i="1" s="1"/>
  <c r="B598" i="1"/>
  <c r="H598" i="1"/>
  <c r="J598" i="1"/>
  <c r="K598" i="1"/>
  <c r="Q598" i="1"/>
  <c r="P598" i="1" s="1"/>
  <c r="B599" i="1"/>
  <c r="H599" i="1"/>
  <c r="J599" i="1"/>
  <c r="K599" i="1"/>
  <c r="Q599" i="1"/>
  <c r="P599" i="1" s="1"/>
  <c r="B600" i="1"/>
  <c r="H600" i="1"/>
  <c r="J600" i="1"/>
  <c r="K600" i="1"/>
  <c r="Q600" i="1"/>
  <c r="P600" i="1" s="1"/>
  <c r="B601" i="1"/>
  <c r="H601" i="1"/>
  <c r="J601" i="1"/>
  <c r="K601" i="1"/>
  <c r="Q601" i="1"/>
  <c r="P601" i="1" s="1"/>
  <c r="B602" i="1"/>
  <c r="H602" i="1"/>
  <c r="J602" i="1"/>
  <c r="K602" i="1"/>
  <c r="Q602" i="1"/>
  <c r="P602" i="1" s="1"/>
  <c r="B603" i="1"/>
  <c r="H603" i="1"/>
  <c r="J603" i="1"/>
  <c r="K603" i="1"/>
  <c r="Q603" i="1"/>
  <c r="P603" i="1" s="1"/>
  <c r="B604" i="1"/>
  <c r="H604" i="1"/>
  <c r="J604" i="1"/>
  <c r="K604" i="1"/>
  <c r="Q604" i="1"/>
  <c r="P604" i="1" s="1"/>
  <c r="B605" i="1"/>
  <c r="H605" i="1"/>
  <c r="J605" i="1"/>
  <c r="K605" i="1"/>
  <c r="Q605" i="1"/>
  <c r="P605" i="1" s="1"/>
  <c r="B606" i="1"/>
  <c r="H606" i="1"/>
  <c r="J606" i="1"/>
  <c r="K606" i="1"/>
  <c r="Q606" i="1"/>
  <c r="P606" i="1" s="1"/>
  <c r="B607" i="1"/>
  <c r="H607" i="1"/>
  <c r="J607" i="1"/>
  <c r="K607" i="1"/>
  <c r="Q607" i="1"/>
  <c r="P607" i="1" s="1"/>
  <c r="B608" i="1"/>
  <c r="H608" i="1"/>
  <c r="J608" i="1"/>
  <c r="K608" i="1"/>
  <c r="Q608" i="1"/>
  <c r="P608" i="1" s="1"/>
  <c r="B609" i="1"/>
  <c r="H609" i="1"/>
  <c r="J609" i="1"/>
  <c r="K609" i="1"/>
  <c r="Q609" i="1"/>
  <c r="P609" i="1" s="1"/>
  <c r="B610" i="1"/>
  <c r="H610" i="1"/>
  <c r="J610" i="1"/>
  <c r="K610" i="1"/>
  <c r="Q610" i="1"/>
  <c r="P610" i="1" s="1"/>
  <c r="B611" i="1"/>
  <c r="H611" i="1"/>
  <c r="J611" i="1"/>
  <c r="K611" i="1"/>
  <c r="Q611" i="1"/>
  <c r="P611" i="1" s="1"/>
  <c r="B612" i="1"/>
  <c r="H612" i="1"/>
  <c r="J612" i="1"/>
  <c r="K612" i="1"/>
  <c r="Q612" i="1"/>
  <c r="P612" i="1" s="1"/>
  <c r="B613" i="1"/>
  <c r="H613" i="1"/>
  <c r="J613" i="1"/>
  <c r="K613" i="1"/>
  <c r="Q613" i="1"/>
  <c r="P613" i="1" s="1"/>
  <c r="B614" i="1"/>
  <c r="H614" i="1"/>
  <c r="J614" i="1"/>
  <c r="K614" i="1"/>
  <c r="Q614" i="1"/>
  <c r="P614" i="1" s="1"/>
  <c r="B615" i="1"/>
  <c r="H615" i="1"/>
  <c r="J615" i="1"/>
  <c r="K615" i="1"/>
  <c r="Q615" i="1"/>
  <c r="P615" i="1" s="1"/>
  <c r="B616" i="1"/>
  <c r="H616" i="1"/>
  <c r="J616" i="1"/>
  <c r="K616" i="1"/>
  <c r="Q616" i="1"/>
  <c r="P616" i="1" s="1"/>
  <c r="B617" i="1"/>
  <c r="H617" i="1"/>
  <c r="J617" i="1"/>
  <c r="K617" i="1"/>
  <c r="Q617" i="1"/>
  <c r="P617" i="1" s="1"/>
  <c r="B618" i="1"/>
  <c r="H618" i="1"/>
  <c r="J618" i="1"/>
  <c r="K618" i="1"/>
  <c r="Q618" i="1"/>
  <c r="P618" i="1" s="1"/>
  <c r="B619" i="1"/>
  <c r="H619" i="1"/>
  <c r="J619" i="1"/>
  <c r="K619" i="1"/>
  <c r="Q619" i="1"/>
  <c r="P619" i="1" s="1"/>
  <c r="B620" i="1"/>
  <c r="H620" i="1"/>
  <c r="J620" i="1"/>
  <c r="K620" i="1"/>
  <c r="Q620" i="1"/>
  <c r="P620" i="1" s="1"/>
  <c r="B621" i="1"/>
  <c r="H621" i="1"/>
  <c r="J621" i="1"/>
  <c r="K621" i="1"/>
  <c r="Q621" i="1"/>
  <c r="P621" i="1" s="1"/>
  <c r="B622" i="1"/>
  <c r="H622" i="1"/>
  <c r="J622" i="1"/>
  <c r="K622" i="1"/>
  <c r="Q622" i="1"/>
  <c r="P622" i="1" s="1"/>
  <c r="B513" i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J366" i="1"/>
  <c r="J367" i="1"/>
  <c r="J368" i="1"/>
  <c r="J369" i="1"/>
  <c r="J370" i="1"/>
  <c r="J371" i="1"/>
  <c r="J372" i="1"/>
  <c r="J373" i="1"/>
  <c r="J374" i="1"/>
  <c r="J375" i="1"/>
  <c r="J377" i="1"/>
  <c r="J378" i="1"/>
  <c r="J379" i="1"/>
  <c r="J380" i="1"/>
  <c r="K366" i="1"/>
  <c r="K367" i="1"/>
  <c r="K368" i="1"/>
  <c r="K369" i="1"/>
  <c r="K370" i="1"/>
  <c r="K371" i="1"/>
  <c r="K372" i="1"/>
  <c r="K373" i="1"/>
  <c r="K374" i="1"/>
  <c r="K375" i="1"/>
  <c r="K377" i="1"/>
  <c r="K378" i="1"/>
  <c r="K379" i="1"/>
  <c r="K380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7" i="1"/>
  <c r="P377" i="1" s="1"/>
  <c r="Q378" i="1"/>
  <c r="P378" i="1" s="1"/>
  <c r="Q379" i="1"/>
  <c r="P379" i="1" s="1"/>
  <c r="Q380" i="1"/>
  <c r="P380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/>
  <c r="B163" i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<sst xmlns="http://schemas.openxmlformats.org/spreadsheetml/2006/main" count="7607" uniqueCount="2206">
  <si>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</si>
  <si>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</si>
  <si>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</si>
  <si>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</si>
  <si>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</si>
  <si>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</si>
  <si>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</si>
  <si>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</si>
  <si>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</si>
  <si>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</si>
  <si>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</si>
  <si>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</si>
  <si>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</si>
  <si>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</si>
  <si>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</si>
  <si>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</si>
  <si>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</si>
  <si>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</si>
  <si>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</si>
  <si>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</si>
  <si>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</si>
  <si>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</si>
  <si>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</si>
  <si>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</si>
  <si>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</si>
  <si>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</si>
  <si>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</si>
  <si>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</si>
  <si>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</si>
  <si>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</si>
  <si>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</si>
  <si>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</si>
  <si>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</si>
  <si>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</si>
  <si>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</si>
  <si>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</si>
  <si>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</si>
  <si>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</si>
  <si>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</si>
  <si>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</si>
  <si>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</si>
  <si>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</si>
  <si>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</si>
  <si>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</si>
  <si>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</si>
  <si>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</si>
  <si>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</si>
  <si>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</si>
  <si>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</si>
  <si>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</si>
  <si>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</si>
  <si>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</si>
  <si>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</si>
  <si>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</si>
  <si>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</si>
  <si>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</si>
  <si>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</si>
  <si>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</si>
  <si>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</si>
  <si>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</si>
  <si>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</si>
  <si>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</si>
  <si>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</si>
  <si>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</si>
  <si>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</si>
  <si>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</si>
  <si>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</si>
  <si>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</si>
  <si>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</si>
  <si>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</si>
  <si>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</si>
  <si>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</si>
  <si>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</si>
  <si>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</si>
  <si>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</si>
  <si>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</si>
  <si>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</si>
  <si>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</si>
  <si>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</si>
  <si>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</si>
  <si>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</si>
  <si>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</si>
  <si>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</si>
  <si>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</si>
  <si>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</si>
  <si>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</si>
  <si>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</si>
  <si>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</si>
  <si>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</si>
  <si>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</si>
  <si>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</si>
  <si>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</si>
  <si>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</si>
  <si>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</si>
  <si>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</si>
  <si>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</si>
  <si>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</si>
  <si>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</si>
  <si>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</si>
  <si>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</si>
  <si>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</si>
  <si>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</si>
  <si>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</si>
  <si>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</si>
  <si>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</si>
  <si>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</si>
  <si>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</si>
  <si>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</si>
  <si>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</si>
  <si>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</si>
  <si>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</si>
  <si>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</si>
  <si>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</si>
  <si>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</si>
  <si>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</si>
  <si>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</si>
  <si>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</si>
  <si>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</si>
  <si>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</si>
  <si>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</si>
  <si>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</si>
  <si>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</si>
  <si>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</si>
  <si>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</si>
  <si>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</si>
  <si>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</si>
  <si>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</si>
  <si>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</si>
  <si>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</si>
  <si>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</si>
  <si>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</si>
  <si>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</si>
  <si>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</si>
  <si>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</si>
  <si>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</si>
  <si>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</si>
  <si>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</si>
  <si>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</si>
  <si>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</si>
  <si>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</si>
  <si>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</si>
  <si>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</si>
  <si>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</si>
  <si>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</si>
  <si>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</si>
  <si>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</si>
  <si>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</si>
  <si>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</si>
  <si>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</si>
  <si>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</si>
  <si>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</si>
  <si>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</si>
  <si>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</si>
  <si>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</si>
  <si>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</si>
  <si>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</si>
  <si>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</si>
  <si>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</si>
  <si>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</si>
  <si>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</si>
  <si>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</si>
  <si>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</si>
  <si>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</si>
  <si>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</si>
  <si>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</si>
  <si>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</si>
  <si>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</si>
  <si>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</si>
  <si>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</si>
  <si>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</si>
  <si>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</si>
  <si>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</si>
  <si>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</si>
  <si>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</si>
  <si>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</si>
  <si>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</si>
  <si>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</si>
  <si>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</si>
  <si>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</si>
  <si>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</si>
  <si>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</si>
  <si>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</si>
  <si>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</si>
  <si>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</si>
  <si>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</si>
  <si>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</si>
  <si>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</si>
  <si>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</si>
  <si>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</si>
  <si>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</si>
  <si>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</si>
  <si>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</si>
  <si>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</si>
  <si>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</si>
  <si>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</si>
  <si>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</si>
  <si>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</si>
  <si>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</si>
  <si>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</si>
  <si>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</si>
  <si>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</si>
  <si>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</si>
  <si>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</si>
  <si>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</si>
  <si>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</si>
  <si>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</si>
  <si>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</si>
  <si>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</si>
  <si>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</si>
  <si>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</si>
  <si>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</si>
  <si>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</si>
  <si>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</si>
  <si>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</si>
  <si>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</si>
  <si>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</si>
  <si>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</si>
  <si>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</si>
  <si>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</si>
  <si>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</si>
  <si>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</si>
  <si>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</si>
  <si>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</si>
  <si>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</si>
  <si>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</si>
  <si>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</si>
  <si>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</si>
  <si>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</si>
  <si>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</si>
  <si>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</si>
  <si>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</si>
  <si>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</si>
  <si>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</si>
  <si>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</si>
  <si>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</si>
  <si>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</si>
  <si>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</si>
  <si>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</si>
  <si>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</si>
  <si>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</si>
  <si>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</si>
  <si>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</si>
  <si>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</si>
  <si>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</si>
  <si>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</si>
  <si>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</si>
  <si>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</si>
  <si>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</si>
  <si>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</si>
  <si>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</si>
  <si>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</si>
  <si>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</si>
  <si>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</si>
  <si>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</si>
  <si>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</si>
  <si>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</si>
  <si>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</si>
  <si>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</si>
  <si>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</si>
  <si>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</si>
  <si>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</si>
  <si>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</si>
  <si>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</si>
  <si>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</si>
  <si>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</si>
  <si>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</si>
  <si>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</si>
  <si>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</si>
  <si>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</si>
  <si>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</si>
  <si>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</si>
  <si>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</si>
  <si>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</si>
  <si>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</si>
  <si>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</si>
  <si>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</si>
  <si>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</si>
  <si>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</si>
  <si>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</si>
  <si>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</si>
  <si>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</si>
  <si>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</si>
  <si>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</si>
  <si>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</si>
  <si>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</si>
  <si>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</si>
  <si>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</si>
  <si>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</si>
  <si>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</si>
  <si>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</si>
  <si>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</si>
  <si>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</si>
  <si>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</si>
  <si>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</si>
  <si>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</si>
  <si>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</si>
  <si>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</si>
  <si>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</si>
  <si>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</si>
  <si>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</si>
  <si>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</si>
  <si>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</si>
  <si>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</si>
  <si>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</si>
  <si>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</si>
  <si>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</si>
  <si>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</si>
  <si>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</si>
  <si>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</si>
  <si>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</si>
  <si>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</si>
  <si>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</si>
  <si>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</si>
  <si>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</si>
  <si>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</si>
  <si>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</si>
  <si>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</si>
  <si>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</si>
  <si>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</si>
  <si>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</si>
  <si>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</si>
  <si>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</si>
  <si>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</si>
  <si>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</si>
  <si>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</si>
  <si>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</si>
  <si>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</si>
  <si>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</si>
  <si>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</si>
  <si>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</si>
  <si>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</si>
  <si>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</si>
  <si>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</si>
  <si>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</si>
  <si>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</si>
  <si>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</si>
  <si>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</si>
  <si>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</si>
  <si>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</si>
  <si>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</si>
  <si>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</si>
  <si>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</si>
  <si>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</si>
  <si>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</si>
  <si>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</si>
  <si>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</si>
  <si>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</si>
  <si>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</si>
  <si>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</si>
  <si>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</si>
  <si>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</si>
  <si>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</si>
  <si>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</si>
  <si>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</si>
  <si>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</si>
  <si>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</si>
  <si>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</si>
  <si>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</si>
  <si>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</si>
  <si>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</si>
  <si>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</si>
  <si>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</si>
  <si>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</si>
  <si>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</si>
  <si>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</si>
  <si>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</si>
  <si>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</si>
  <si>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</si>
  <si>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</si>
  <si>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</si>
  <si>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</si>
  <si>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</si>
  <si>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</si>
  <si>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</si>
  <si>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</si>
  <si>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</si>
  <si>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</si>
  <si>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</si>
  <si>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</si>
  <si>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</si>
  <si>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</si>
  <si>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</si>
  <si>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</si>
  <si>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</si>
  <si>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</si>
  <si>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</si>
  <si>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</si>
  <si>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</si>
  <si>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</si>
  <si>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</si>
  <si>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</si>
  <si>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</si>
  <si>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</si>
  <si>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</si>
  <si>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</si>
  <si>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</si>
  <si>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</si>
  <si>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</si>
  <si>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</si>
  <si>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</si>
  <si>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</si>
  <si>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</si>
  <si>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</si>
  <si>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</si>
  <si>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</si>
  <si>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</si>
  <si>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</si>
  <si>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</si>
  <si>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</si>
  <si>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</si>
  <si>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</si>
  <si>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</si>
  <si>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</si>
  <si>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</si>
  <si>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</si>
  <si>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</si>
  <si>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</si>
  <si>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</si>
  <si>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</si>
  <si>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</si>
  <si>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</si>
  <si>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</si>
  <si>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</si>
  <si>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</si>
  <si>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</si>
  <si>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</si>
  <si>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</si>
  <si>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</si>
  <si>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</si>
  <si>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</si>
  <si>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</si>
  <si>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</si>
  <si>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</si>
  <si>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</si>
  <si>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</si>
  <si>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</si>
  <si>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</si>
  <si>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</si>
  <si>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</si>
  <si>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</si>
  <si>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</si>
  <si>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</si>
  <si>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</si>
  <si>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</si>
  <si>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</si>
  <si>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</si>
  <si>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</si>
  <si>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</si>
  <si>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</si>
  <si>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</si>
  <si>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</si>
  <si>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</si>
  <si>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</si>
  <si>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</si>
  <si>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</si>
  <si>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</si>
  <si>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</si>
  <si>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</si>
  <si>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</si>
  <si>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</si>
  <si>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</si>
  <si>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</si>
  <si>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</si>
  <si>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</si>
  <si>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</si>
  <si>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</si>
  <si>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</si>
  <si>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</si>
  <si>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</si>
  <si>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</si>
  <si>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</si>
  <si>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</si>
  <si>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</si>
  <si>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</si>
  <si>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</si>
  <si>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</si>
  <si>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</si>
  <si>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</si>
  <si>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</si>
  <si>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</si>
  <si>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</si>
  <si>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</si>
  <si>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</si>
  <si>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</si>
  <si>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</si>
  <si>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</si>
  <si>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</si>
  <si>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</si>
  <si>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</si>
  <si>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</si>
  <si>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</si>
  <si>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</si>
  <si>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</si>
  <si>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</si>
  <si>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</si>
  <si>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</si>
  <si>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</si>
  <si>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</si>
  <si>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</si>
  <si>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</si>
  <si>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</si>
  <si>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</si>
  <si>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</si>
  <si>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</si>
  <si>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</si>
  <si>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</si>
  <si>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</si>
  <si>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</si>
  <si>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</si>
  <si>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</si>
  <si>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</si>
  <si>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</si>
  <si>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</si>
  <si>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</si>
  <si>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</si>
  <si>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</si>
  <si>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</si>
  <si>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</si>
  <si>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</si>
  <si>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</si>
  <si>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</si>
  <si>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</si>
  <si>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</si>
  <si>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</si>
  <si>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</si>
  <si>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</si>
  <si>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</si>
  <si>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</si>
  <si>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</si>
  <si>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</si>
  <si>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</si>
  <si>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</si>
  <si>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</si>
  <si>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</si>
  <si>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</si>
  <si>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</si>
  <si>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</si>
  <si>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</si>
  <si>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</si>
  <si>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</si>
  <si>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</si>
  <si>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</si>
  <si>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</si>
  <si>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</si>
  <si>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</si>
  <si>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</si>
  <si>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</si>
  <si>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</si>
  <si>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</si>
  <si>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</si>
  <si>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</si>
  <si>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</si>
  <si>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</si>
  <si>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</si>
  <si>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</si>
  <si>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</si>
  <si>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</si>
  <si>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</si>
  <si>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</si>
  <si>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</si>
  <si>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</si>
  <si>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</si>
  <si>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</si>
  <si>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</si>
  <si>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</si>
  <si>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</si>
  <si>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</si>
  <si>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</si>
  <si>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</si>
  <si>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</si>
  <si>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</si>
  <si>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</si>
  <si>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</si>
  <si>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</si>
  <si>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</si>
  <si>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</si>
  <si>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</si>
  <si>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</si>
  <si>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</si>
  <si>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</si>
  <si>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</si>
  <si>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</si>
  <si>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</si>
  <si>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</si>
  <si>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</si>
  <si>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</si>
  <si>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</si>
  <si>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</si>
  <si>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</si>
  <si>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</si>
  <si>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</si>
  <si>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</si>
  <si>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</si>
  <si>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</si>
  <si>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</si>
  <si>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</si>
  <si>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</si>
  <si>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</si>
  <si>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</si>
  <si>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</si>
  <si>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</si>
  <si>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</si>
  <si>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</si>
  <si>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</si>
  <si>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</si>
  <si>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</si>
  <si>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</si>
  <si>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</si>
  <si>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</si>
  <si>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</si>
  <si>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</si>
  <si>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</si>
  <si>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</si>
  <si>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</si>
  <si>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</si>
  <si>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</si>
  <si>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</si>
  <si>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</si>
  <si>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</si>
  <si>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</si>
  <si>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</si>
  <si>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</si>
  <si>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</si>
  <si>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</si>
  <si>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</si>
  <si>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</si>
  <si>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</si>
  <si>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</si>
  <si>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</si>
  <si>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</si>
  <si>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</si>
  <si>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</si>
  <si>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</si>
  <si>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</si>
  <si>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</si>
  <si>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</si>
  <si>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</si>
  <si>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</si>
  <si>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</si>
  <si>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</si>
  <si>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</si>
  <si>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</si>
  <si>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</si>
  <si>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</si>
  <si>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</si>
  <si>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</si>
  <si>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</si>
  <si>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</si>
  <si>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</si>
  <si>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</si>
  <si>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</si>
  <si>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</si>
  <si>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</si>
  <si>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</si>
  <si>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</si>
  <si>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</si>
  <si>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</si>
  <si>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</si>
  <si>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</si>
  <si>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</si>
  <si>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</si>
  <si>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</si>
  <si>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</si>
  <si>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</si>
  <si>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</si>
  <si>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</si>
  <si>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</si>
  <si>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</si>
  <si>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</si>
  <si>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</si>
  <si>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</si>
  <si>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</si>
  <si>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</si>
  <si>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</si>
  <si>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</si>
  <si>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</si>
  <si>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</si>
  <si>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</si>
  <si>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</si>
  <si>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</si>
  <si>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</si>
  <si>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</si>
  <si>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</si>
  <si>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</si>
  <si>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</si>
  <si>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</si>
  <si>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</si>
  <si>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</si>
  <si>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</si>
  <si>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</si>
  <si>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</si>
  <si>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</si>
  <si>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</si>
  <si>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</si>
  <si>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</si>
  <si>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</si>
  <si>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</si>
  <si>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</si>
  <si>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</si>
  <si>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</si>
  <si>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</si>
  <si>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</si>
  <si>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</si>
  <si>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</si>
  <si>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</si>
  <si>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</si>
  <si>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</si>
  <si>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</si>
  <si>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</si>
  <si>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</si>
  <si>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</si>
  <si>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</si>
  <si>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</si>
  <si>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</si>
  <si>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</si>
  <si>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</si>
  <si>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</si>
  <si>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</si>
  <si>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</si>
  <si>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</si>
  <si>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</si>
  <si>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</si>
  <si>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</si>
  <si>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</si>
  <si>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</si>
  <si>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</si>
  <si>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</si>
  <si>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</si>
  <si>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</si>
  <si>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</si>
  <si>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</si>
  <si>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</si>
  <si>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</si>
  <si>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</si>
  <si>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</si>
  <si>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</si>
  <si>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</si>
  <si>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</si>
  <si>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</si>
  <si>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</si>
  <si>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</si>
  <si>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</si>
  <si>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</si>
  <si>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</si>
  <si>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</si>
  <si>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</si>
  <si>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</si>
  <si>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</si>
  <si>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</si>
  <si>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</si>
  <si>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</si>
  <si>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</si>
  <si>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</si>
  <si>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</si>
  <si>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</si>
  <si>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</si>
  <si>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</si>
  <si>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</si>
  <si>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</si>
  <si>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</si>
  <si>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</si>
  <si>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</si>
  <si>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</si>
  <si>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</si>
  <si>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</si>
  <si>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</si>
  <si>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</si>
  <si>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</si>
  <si>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</si>
  <si>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</si>
  <si>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</si>
  <si>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</si>
  <si>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</si>
  <si>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</si>
  <si>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</si>
  <si>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</si>
  <si>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</si>
  <si>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</si>
  <si>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</si>
  <si>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</si>
  <si>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</si>
  <si>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</si>
  <si>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</si>
  <si>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</si>
  <si>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</si>
  <si>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</si>
  <si>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</si>
  <si>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</si>
  <si>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</si>
  <si>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</si>
  <si>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</si>
  <si>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</si>
  <si>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</si>
  <si>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</si>
  <si>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</si>
  <si>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</si>
  <si>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</si>
  <si>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</si>
  <si>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</si>
  <si>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</si>
  <si>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</si>
  <si>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</si>
  <si>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</si>
  <si>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</si>
  <si>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</si>
  <si>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</si>
  <si>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</si>
  <si>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</si>
  <si>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</si>
  <si>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</si>
  <si>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</si>
  <si>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</si>
  <si>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</si>
  <si>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</si>
  <si>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</si>
  <si>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</si>
  <si>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</si>
  <si>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</si>
  <si>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</si>
  <si>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</si>
  <si>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</si>
  <si>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</si>
  <si>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</si>
  <si>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</si>
  <si>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</si>
  <si>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</si>
  <si>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</si>
  <si>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</si>
  <si>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</si>
  <si>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</si>
  <si>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</si>
  <si>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</si>
  <si>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</si>
  <si>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</si>
  <si>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</si>
  <si>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</si>
  <si>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</si>
  <si>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</si>
  <si>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</si>
  <si>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</si>
  <si>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</si>
  <si>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</si>
  <si>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</si>
  <si>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</si>
  <si>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</si>
  <si>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</si>
  <si>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</si>
  <si>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</si>
  <si>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</si>
  <si>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</si>
  <si>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</si>
  <si>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</si>
  <si>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</si>
  <si>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</si>
  <si>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</si>
  <si>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</si>
  <si>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</si>
  <si>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</si>
  <si>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</si>
  <si>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</si>
  <si>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</si>
  <si>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</si>
  <si>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</si>
  <si>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</si>
  <si>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</si>
  <si>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</si>
  <si>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</si>
  <si>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</si>
  <si>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</si>
  <si>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</si>
  <si>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</si>
  <si>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</si>
  <si>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</si>
  <si>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</si>
  <si>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</si>
  <si>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</si>
  <si>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</si>
  <si>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</si>
  <si>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</si>
  <si>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</si>
  <si>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</si>
  <si>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</si>
  <si>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</si>
  <si>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</si>
  <si>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</si>
  <si>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</si>
  <si>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</si>
  <si>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</si>
  <si>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</si>
  <si>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</si>
  <si>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</si>
  <si>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</si>
  <si>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</si>
  <si>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</si>
  <si>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</si>
  <si>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</si>
  <si>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</si>
  <si>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</si>
  <si>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</si>
  <si>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</si>
  <si>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</si>
  <si>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</si>
  <si>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</si>
  <si>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</si>
  <si>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</si>
  <si>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</si>
  <si>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</si>
  <si>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</si>
  <si>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</si>
  <si>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</si>
  <si>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</si>
  <si>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</si>
  <si>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</si>
  <si>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</si>
  <si>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</si>
  <si>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</si>
  <si>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</si>
  <si>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</si>
  <si>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</si>
  <si>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</si>
  <si>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</si>
  <si>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</si>
  <si>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</si>
  <si>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</si>
  <si>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</si>
  <si>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</si>
  <si>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</si>
  <si>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</si>
  <si>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</si>
  <si>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</si>
  <si>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</si>
  <si>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</si>
  <si>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</si>
  <si>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</si>
  <si>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</si>
  <si>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</si>
  <si>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</si>
  <si>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</si>
  <si>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</si>
  <si>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</si>
  <si>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</si>
  <si>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</si>
  <si>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</si>
  <si>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</si>
  <si>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</si>
  <si>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</si>
  <si>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</si>
  <si>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</si>
  <si>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</si>
  <si>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</si>
  <si>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</si>
  <si>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</si>
  <si>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</si>
  <si>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</si>
  <si>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</si>
  <si>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</si>
  <si>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</si>
  <si>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</si>
  <si>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</si>
  <si>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</si>
  <si>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</si>
  <si>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</si>
  <si>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</si>
  <si>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</si>
  <si>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</si>
  <si>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</si>
  <si>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</si>
  <si>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</si>
  <si>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</si>
  <si>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</si>
  <si>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</si>
  <si>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</si>
  <si>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</si>
  <si>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</si>
  <si>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</si>
  <si>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</si>
  <si>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</si>
  <si>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</si>
  <si>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</si>
  <si>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</si>
  <si>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</si>
  <si>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</si>
  <si>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</si>
  <si>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</si>
  <si>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</si>
  <si>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</si>
  <si>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</si>
  <si>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</si>
  <si>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</si>
  <si>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</si>
  <si>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</si>
  <si>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</si>
  <si>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</si>
  <si>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</si>
  <si>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</si>
  <si>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</si>
  <si>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</si>
  <si>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</si>
  <si>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</si>
  <si>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</si>
  <si>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</si>
  <si>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</si>
  <si>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</si>
  <si>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</si>
  <si>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</si>
  <si>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</si>
  <si>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</si>
  <si>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</si>
  <si>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</si>
  <si>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</si>
  <si>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</si>
  <si>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</si>
  <si>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</si>
  <si>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</si>
  <si>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</si>
  <si>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</si>
  <si>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</si>
  <si>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</si>
  <si>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</si>
  <si>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</si>
  <si>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</si>
  <si>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</si>
  <si>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</si>
  <si>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</si>
  <si>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</si>
  <si>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</si>
  <si>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</si>
  <si>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</si>
  <si>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</si>
  <si>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</si>
  <si>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</si>
  <si>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</si>
  <si>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</si>
  <si>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</si>
  <si>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</si>
  <si>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</si>
  <si>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</si>
  <si>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</si>
  <si>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</si>
  <si>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</si>
  <si>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</si>
  <si>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</si>
  <si>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</si>
  <si>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</si>
  <si>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</si>
  <si>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</si>
  <si>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</si>
  <si>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</si>
  <si>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</si>
  <si>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</si>
  <si>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</si>
  <si>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</si>
  <si>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</si>
  <si>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</si>
  <si>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</si>
  <si>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</si>
  <si>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</si>
  <si>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</si>
  <si>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</si>
  <si>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</si>
  <si>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</si>
  <si>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</si>
  <si>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</si>
  <si>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</si>
  <si>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</si>
  <si>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</si>
  <si>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</si>
  <si>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</si>
  <si>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</si>
  <si>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</si>
  <si>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</si>
  <si>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</si>
  <si>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</si>
  <si>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</si>
  <si>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</si>
  <si>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</si>
  <si>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</si>
  <si>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</si>
  <si>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</si>
  <si>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</si>
  <si>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</si>
  <si>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</si>
  <si>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</si>
  <si>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</si>
  <si>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</si>
  <si>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</si>
  <si>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</si>
  <si>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</si>
  <si>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</si>
  <si>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</si>
  <si>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</si>
  <si>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</si>
  <si>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</si>
  <si>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</si>
  <si>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</si>
  <si>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</si>
  <si>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</si>
  <si>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</si>
  <si>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</si>
  <si>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</si>
  <si>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</si>
  <si>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</si>
  <si>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</si>
  <si>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</si>
  <si>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</si>
  <si>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</si>
  <si>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</si>
  <si>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</si>
  <si>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</si>
  <si>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</si>
  <si>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</si>
  <si>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</si>
  <si>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</si>
  <si>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</si>
  <si>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</si>
  <si>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</si>
  <si>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</si>
  <si>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</si>
  <si>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</si>
  <si>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</si>
  <si>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</si>
  <si>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</si>
  <si>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</si>
  <si>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</si>
  <si>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</si>
  <si>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</si>
  <si>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</si>
  <si>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</si>
  <si>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</si>
  <si>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</si>
  <si>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</si>
  <si>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</si>
  <si>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</si>
  <si>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</si>
  <si>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</si>
  <si>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</si>
  <si>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</si>
  <si>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</si>
  <si>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</si>
  <si>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</si>
  <si>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</si>
  <si>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</si>
  <si>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</si>
  <si>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</si>
  <si>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</si>
  <si>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</si>
  <si>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</si>
  <si>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</si>
  <si>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</si>
  <si>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</si>
  <si>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</si>
  <si>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</si>
  <si>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</si>
  <si>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</si>
  <si>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</si>
  <si>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</si>
  <si>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</si>
  <si>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</si>
  <si>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</si>
  <si>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</si>
  <si>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</si>
  <si>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</si>
  <si>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</si>
  <si>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</si>
  <si>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</si>
  <si>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</si>
  <si>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</si>
  <si>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</si>
  <si>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</si>
  <si>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</si>
  <si>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</si>
  <si>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</si>
  <si>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</si>
  <si>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</si>
  <si>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</si>
  <si>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</si>
  <si>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</si>
  <si>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</si>
  <si>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</si>
  <si>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</si>
  <si>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</si>
  <si>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</si>
  <si>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</si>
  <si>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</si>
  <si>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</si>
  <si>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</si>
  <si>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</si>
  <si>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</si>
  <si>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</si>
  <si>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</si>
  <si>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</si>
  <si>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</si>
  <si>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</si>
  <si>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</si>
  <si>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</si>
  <si>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</si>
  <si>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</si>
  <si>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</si>
  <si>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</si>
  <si>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</si>
  <si>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</si>
  <si>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</si>
  <si>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</si>
  <si>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</si>
  <si>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</si>
  <si>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</si>
  <si>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</si>
  <si>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</si>
  <si>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</si>
  <si>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</si>
  <si>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</si>
  <si>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</si>
  <si>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</si>
  <si>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</si>
  <si>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</si>
  <si>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</si>
  <si>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</si>
  <si>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</si>
  <si>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</si>
  <si>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</si>
  <si>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</si>
  <si>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</si>
  <si>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</si>
  <si>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</si>
  <si>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</si>
  <si>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</si>
  <si>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</si>
  <si>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</si>
  <si>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</si>
  <si>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</si>
  <si>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</si>
  <si>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</si>
  <si>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</si>
  <si>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</si>
  <si>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</si>
  <si>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</si>
  <si>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</si>
  <si>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</si>
  <si>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</si>
  <si>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</si>
  <si>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</si>
  <si>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</si>
  <si>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</si>
  <si>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</si>
  <si>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</si>
  <si>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</si>
  <si>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</si>
  <si>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</si>
  <si>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</si>
  <si>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</si>
  <si>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</si>
  <si>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</si>
  <si>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</si>
  <si>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</si>
  <si>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</si>
  <si>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</si>
  <si>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</si>
  <si>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</si>
  <si>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</si>
  <si>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</si>
  <si>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</si>
  <si>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</si>
  <si>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</si>
  <si>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</si>
  <si>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</si>
  <si>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</si>
  <si>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</si>
  <si>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</si>
  <si>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</si>
  <si>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</si>
  <si>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</si>
  <si>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</si>
  <si>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</si>
  <si>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</si>
  <si>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</si>
  <si>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</si>
  <si>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</si>
  <si>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</si>
  <si>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</si>
  <si>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</si>
  <si>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</si>
  <si>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</si>
  <si>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</si>
  <si>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</si>
  <si>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</si>
  <si>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</si>
  <si>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</si>
  <si>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</si>
  <si>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</si>
  <si>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</si>
  <si>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</si>
  <si>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</si>
  <si>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</si>
  <si>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</si>
  <si>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</si>
  <si>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</si>
  <si>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</si>
  <si>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</si>
  <si>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</si>
  <si>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</si>
  <si>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</si>
  <si>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</si>
  <si>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</si>
  <si>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</si>
  <si>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</si>
  <si>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</si>
  <si>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</si>
  <si>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</si>
  <si>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</si>
  <si>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</si>
  <si>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</si>
  <si>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</si>
  <si>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</si>
  <si>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</si>
  <si>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</si>
  <si>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</si>
  <si>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</si>
  <si>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</si>
  <si>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</si>
  <si>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</si>
  <si>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</si>
  <si>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</si>
  <si>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</si>
  <si>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</si>
  <si>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</si>
  <si>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</si>
  <si>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</si>
  <si>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</si>
  <si>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</si>
  <si>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</si>
  <si>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</si>
  <si>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</si>
  <si>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</si>
  <si>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</si>
  <si>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</si>
  <si>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</si>
  <si>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</si>
  <si>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</si>
  <si>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</si>
  <si>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</si>
  <si>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</si>
  <si>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</si>
  <si>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</si>
  <si>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</si>
  <si>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</si>
  <si>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</si>
  <si>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</si>
  <si>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</si>
  <si>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</si>
  <si>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</si>
  <si>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</si>
  <si>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</si>
  <si>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</si>
  <si>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</si>
  <si>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</si>
  <si>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</si>
  <si>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</si>
  <si>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</si>
  <si>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</si>
  <si>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</si>
  <si>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</si>
  <si>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</si>
  <si>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</si>
  <si>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</si>
  <si>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</si>
  <si>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</si>
  <si>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</si>
  <si>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</si>
  <si>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</si>
  <si>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</si>
  <si>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</si>
  <si>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</si>
  <si>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</si>
  <si>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</si>
  <si>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</si>
  <si>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</si>
  <si>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</si>
  <si>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</si>
  <si>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</si>
  <si>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</si>
  <si>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</si>
  <si>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</si>
  <si>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</si>
  <si>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</si>
  <si>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</si>
  <si>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</si>
  <si>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</si>
  <si>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</si>
  <si>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</si>
  <si>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</si>
  <si>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</si>
  <si>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</si>
  <si>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</si>
  <si>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</si>
  <si>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</si>
  <si>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</si>
  <si>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</si>
  <si>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</si>
  <si>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</si>
  <si>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</si>
  <si>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</si>
  <si>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</si>
  <si>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</si>
  <si>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</si>
  <si>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</si>
  <si>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</si>
  <si>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</si>
  <si>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</si>
  <si>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</si>
  <si>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</si>
  <si>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</si>
  <si>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</si>
  <si>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</si>
  <si>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</si>
  <si>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</si>
  <si>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</si>
  <si>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</si>
  <si>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</si>
  <si>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</si>
  <si>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</si>
  <si>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</si>
  <si>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</si>
  <si>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</si>
  <si>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</si>
  <si>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</si>
  <si>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</si>
  <si>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</si>
  <si>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</si>
  <si>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</si>
  <si>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</si>
  <si>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</si>
  <si>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</si>
  <si>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</si>
  <si>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</si>
  <si>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</si>
  <si>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</si>
  <si>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</si>
  <si>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</si>
  <si>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</si>
  <si>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</si>
  <si>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</si>
  <si>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</si>
  <si>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</si>
  <si>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</si>
  <si>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</si>
  <si>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</si>
  <si>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</si>
  <si>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</si>
  <si>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</si>
  <si>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</si>
  <si>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</si>
  <si>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</si>
  <si>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</si>
  <si>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</si>
  <si>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</si>
  <si>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</si>
  <si>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</si>
  <si>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</si>
  <si>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</si>
  <si>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</si>
  <si>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</si>
  <si>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</si>
  <si>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</si>
  <si>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</si>
  <si>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</si>
  <si>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</si>
  <si>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</si>
  <si>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</si>
  <si>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</si>
  <si>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</si>
  <si>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</si>
  <si>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</si>
  <si>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</si>
  <si>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</si>
  <si>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</si>
  <si>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</si>
  <si>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</si>
  <si>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</si>
  <si>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</si>
  <si>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</si>
  <si>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</si>
  <si>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</si>
  <si>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</si>
  <si>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</si>
  <si>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</si>
  <si>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</si>
  <si>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</si>
  <si>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</si>
  <si>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</si>
  <si>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</si>
  <si>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</si>
  <si>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</si>
  <si>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</si>
  <si>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</si>
  <si>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</si>
  <si>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</si>
  <si>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</si>
  <si>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</si>
  <si>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</si>
  <si>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</si>
  <si>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</si>
  <si>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</si>
  <si>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</si>
  <si>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</si>
  <si>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</si>
  <si>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</si>
  <si>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</si>
  <si>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</si>
  <si>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</si>
  <si>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</si>
  <si>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</si>
  <si>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</si>
  <si>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</si>
  <si>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</si>
  <si>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</si>
  <si>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</si>
  <si>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</si>
  <si>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</si>
  <si>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</si>
  <si>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</si>
  <si>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</si>
  <si>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</si>
  <si>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</si>
  <si>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</si>
  <si>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</si>
  <si>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</si>
  <si>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</si>
  <si>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</si>
  <si>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</si>
  <si>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</si>
  <si>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</si>
  <si>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</si>
  <si>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</si>
  <si>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</si>
  <si>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</si>
  <si>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</si>
  <si>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</si>
  <si>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</si>
  <si>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</si>
  <si>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</si>
  <si>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</si>
  <si>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</si>
  <si>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</si>
  <si>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</si>
  <si>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</si>
  <si>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</si>
  <si>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</si>
  <si>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</si>
  <si>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</si>
  <si>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</si>
  <si>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</si>
  <si>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</si>
  <si>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</si>
  <si>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</si>
  <si>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</si>
  <si>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</si>
  <si>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</si>
  <si>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</si>
  <si>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</si>
  <si>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</si>
  <si>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</si>
  <si>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</si>
  <si>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</si>
  <si>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</si>
  <si>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</si>
  <si>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</si>
  <si>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</si>
  <si>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</si>
  <si>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</si>
  <si>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</si>
  <si>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</si>
  <si>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</si>
  <si>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</si>
  <si>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</si>
  <si>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</si>
  <si>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</si>
  <si>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</si>
  <si>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</si>
  <si>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</si>
  <si>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</si>
  <si>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</si>
  <si>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</si>
  <si>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</si>
  <si>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</si>
  <si>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</si>
  <si>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</si>
  <si>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</si>
  <si>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</si>
  <si>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</si>
  <si>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</si>
  <si>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</si>
  <si>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</si>
  <si>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</si>
  <si>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</si>
  <si>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</si>
  <si>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</si>
  <si>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</si>
  <si>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</si>
  <si>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</si>
  <si>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</si>
  <si>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</si>
  <si>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</si>
  <si>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</si>
  <si>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</si>
  <si>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</si>
  <si>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</si>
  <si>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</si>
  <si>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</si>
  <si>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</si>
  <si>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</si>
  <si>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</si>
  <si>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</si>
  <si>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</si>
  <si>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</si>
  <si>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</si>
  <si>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</si>
  <si>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</si>
  <si>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</si>
  <si>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</si>
  <si>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</si>
  <si>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</si>
  <si>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</si>
  <si>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</si>
  <si>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</si>
  <si>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</si>
  <si>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</si>
  <si>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</si>
  <si>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</si>
  <si>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</si>
  <si>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</si>
  <si>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</si>
  <si>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</si>
  <si>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</si>
  <si>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</si>
  <si>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</si>
  <si>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</si>
  <si>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</si>
  <si>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</si>
  <si>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</si>
  <si>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</si>
  <si>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</si>
  <si>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</si>
  <si>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</si>
  <si>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</si>
  <si>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</si>
  <si>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</si>
  <si>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</si>
  <si>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</si>
  <si>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</si>
  <si>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</si>
  <si>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</si>
  <si>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</si>
  <si>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</si>
  <si>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</si>
  <si>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</si>
  <si>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</si>
  <si>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</si>
  <si>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</si>
  <si>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</si>
  <si>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</si>
  <si>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</si>
  <si>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</si>
  <si>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</si>
  <si>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</si>
  <si>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</si>
  <si>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</si>
  <si>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</si>
  <si>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../..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</si>
  <si>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</si>
  <si>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</si>
  <si>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</si>
  <si>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</si>
  <si>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</si>
  <si>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</si>
  <si>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</si>
  <si>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</si>
  <si>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</si>
  <si>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</si>
  <si>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</si>
  <si>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</si>
  <si>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</si>
  <si>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</si>
  <si>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</si>
  <si>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</si>
  <si>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</si>
  <si>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</si>
  <si>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</si>
  <si>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</si>
  <si>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</si>
  <si>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</si>
  <si>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</si>
  <si>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</si>
  <si>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</si>
  <si>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</si>
  <si>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</si>
  <si>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</si>
  <si>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</si>
  <si>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</si>
  <si>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</si>
  <si>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</si>
  <si>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</si>
  <si>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</si>
  <si>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</si>
  <si>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</si>
  <si>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</si>
  <si>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</si>
  <si>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</si>
  <si>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</si>
  <si>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</si>
  <si>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</si>
  <si>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</si>
  <si>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</si>
  <si>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</si>
  <si>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</si>
  <si>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</si>
  <si>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</si>
  <si>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</si>
  <si>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</si>
  <si>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</si>
  <si>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</si>
  <si>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</si>
  <si>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</si>
  <si>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</si>
  <si>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</si>
  <si>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</si>
  <si>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</si>
  <si>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</si>
  <si>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</si>
  <si>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</si>
  <si>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</si>
  <si>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</si>
  <si>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</si>
  <si>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</si>
  <si>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</si>
  <si>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</si>
  <si>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</si>
  <si>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</si>
  <si>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</si>
  <si>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</si>
  <si>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</si>
  <si>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</si>
  <si>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</si>
  <si>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</si>
  <si>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</si>
  <si>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</si>
  <si>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</si>
  <si>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</si>
  <si>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</si>
  <si>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</si>
  <si>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</si>
  <si>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</si>
  <si>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</si>
  <si>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</si>
  <si>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</si>
  <si>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</si>
  <si>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</si>
  <si>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</si>
  <si>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</si>
  <si>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</si>
  <si>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</si>
  <si>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</si>
  <si>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</si>
  <si>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</si>
  <si>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</si>
  <si>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</si>
  <si>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</si>
  <si>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</si>
  <si>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</si>
  <si>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</si>
  <si>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</si>
  <si>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</si>
  <si>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</si>
  <si>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</si>
  <si>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</si>
  <si>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</si>
  <si>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</si>
  <si>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</si>
  <si>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</si>
  <si>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</si>
  <si>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</si>
  <si>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</si>
  <si>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</si>
  <si>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</si>
  <si>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</si>
  <si>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</si>
  <si>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</si>
  <si>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</si>
  <si>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</si>
  <si>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</si>
  <si>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</si>
  <si>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</si>
  <si>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</si>
  <si>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</si>
  <si>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yep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</si>
  <si>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</si>
  <si>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</si>
  <si>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</si>
  <si>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</si>
  <si>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</si>
  <si>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</si>
  <si>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</si>
  <si>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</si>
  <si>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</si>
  <si>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</si>
  <si>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</si>
  <si>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</si>
  <si>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</si>
  <si>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</si>
  <si>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</si>
  <si>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</si>
  <si>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</si>
  <si>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</si>
  <si>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</si>
  <si>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</si>
  <si>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</si>
  <si>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</si>
  <si>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</si>
  <si>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</si>
  <si>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</si>
  <si>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</si>
  <si>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</si>
  <si>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</si>
  <si>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</si>
  <si>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</si>
  <si>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</si>
  <si>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</si>
  <si>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</si>
  <si>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</si>
  <si>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</si>
  <si>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</si>
  <si>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</si>
  <si>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</si>
  <si>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</si>
  <si>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</si>
  <si>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</si>
  <si>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</si>
  <si>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</si>
  <si>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</si>
  <si>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</si>
  <si>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</si>
  <si>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</si>
  <si>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</si>
  <si>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</si>
  <si>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</si>
  <si>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</si>
  <si>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</si>
  <si>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</si>
  <si>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</si>
  <si>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</si>
  <si>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</si>
  <si>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</si>
  <si>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</si>
  <si>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</si>
  <si>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</si>
  <si>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</si>
  <si>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</si>
  <si>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</si>
  <si>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</si>
  <si>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</si>
  <si>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</si>
  <si>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</si>
  <si>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</si>
  <si>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</si>
  <si>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</si>
  <si>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</si>
  <si>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</si>
  <si>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</si>
  <si>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</si>
  <si>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</si>
  <si>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</si>
  <si>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</si>
  <si>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</si>
  <si>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</si>
  <si>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</si>
  <si>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</si>
  <si>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</si>
  <si>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</si>
  <si>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</si>
  <si>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</si>
  <si>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</si>
  <si>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</si>
  <si>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</si>
  <si>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</si>
  <si>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</si>
  <si>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</si>
  <si>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</si>
  <si>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</si>
  <si>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</si>
  <si>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</si>
  <si>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</si>
  <si>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</si>
  <si>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</si>
  <si>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</si>
  <si>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</si>
  <si>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</si>
  <si>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</si>
  <si>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</si>
  <si>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</si>
  <si>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</si>
  <si>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</si>
  <si>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</si>
  <si>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</si>
  <si>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</si>
  <si>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</si>
  <si>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</si>
  <si>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</si>
  <si>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</si>
  <si>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</si>
  <si>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</si>
  <si>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</si>
  <si>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</si>
  <si>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</si>
  <si>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</si>
  <si>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</si>
  <si>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</si>
  <si>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</si>
  <si>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</si>
  <si>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</si>
  <si>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</si>
  <si>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</si>
  <si>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</si>
  <si>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</si>
  <si>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</si>
  <si>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</si>
  <si>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</si>
  <si>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</si>
  <si>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</si>
  <si>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</si>
  <si>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</si>
  <si>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</si>
  <si>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</si>
  <si>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</si>
  <si>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</si>
  <si>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</si>
  <si>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</si>
  <si>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</si>
  <si>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</si>
  <si>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</si>
  <si>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</si>
  <si>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</si>
  <si>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</si>
  <si>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</si>
  <si>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</si>
  <si>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</si>
  <si>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</si>
  <si>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</si>
  <si>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</si>
  <si>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</si>
  <si>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</si>
  <si>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</si>
  <si>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</si>
  <si>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</si>
  <si>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</si>
  <si>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</si>
  <si>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</si>
  <si>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</si>
  <si>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</si>
  <si>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</si>
  <si>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</si>
  <si>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</si>
  <si>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</si>
  <si>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</si>
  <si>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</si>
  <si>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</si>
  <si>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</si>
  <si>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</si>
  <si>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</si>
  <si>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</si>
  <si>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</si>
  <si>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</si>
  <si>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</si>
  <si>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</si>
  <si>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</si>
  <si>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</si>
  <si>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</si>
  <si>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</si>
  <si>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</si>
  <si>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</si>
  <si>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</si>
  <si>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</si>
  <si>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</si>
  <si>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</si>
  <si>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</si>
  <si>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</si>
  <si>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</si>
  <si>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</si>
  <si>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</si>
  <si>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</si>
  <si>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</si>
  <si>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</si>
  <si>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</si>
  <si>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</si>
  <si>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</si>
  <si>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</si>
  <si>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</si>
  <si>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</si>
  <si>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</si>
  <si>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</si>
  <si>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</si>
  <si>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</si>
  <si>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</si>
  <si>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</si>
  <si>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</si>
  <si>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</si>
  <si>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</si>
  <si>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</si>
  <si>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</si>
  <si>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</si>
  <si>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</si>
  <si>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</si>
  <si>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</si>
  <si>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</si>
  <si>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</si>
  <si>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</si>
  <si>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</si>
  <si>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</si>
  <si>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</si>
  <si>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</si>
  <si>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</si>
  <si>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</si>
  <si>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</si>
  <si>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</si>
  <si>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</si>
  <si>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</si>
  <si>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</si>
  <si>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</si>
  <si>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</si>
  <si>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</si>
  <si>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</si>
  <si>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</si>
  <si>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</si>
  <si>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</si>
  <si>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</si>
  <si>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</si>
  <si>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</si>
  <si>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</si>
  <si>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</si>
  <si>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</si>
  <si>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</si>
  <si>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</si>
  <si>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</si>
  <si>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</si>
  <si>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</si>
  <si>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</si>
  <si>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</si>
  <si>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</si>
  <si>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</si>
  <si>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</si>
  <si>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</si>
  <si>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</si>
  <si>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</si>
  <si>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</si>
  <si>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</si>
  <si>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</si>
  <si>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</si>
  <si>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</si>
  <si>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</si>
  <si>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</si>
  <si>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</si>
  <si>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</si>
  <si>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</si>
  <si>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</si>
  <si>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</si>
  <si>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</si>
  <si>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</si>
  <si>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</si>
  <si>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</si>
  <si>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</si>
  <si>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</si>
  <si>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</si>
  <si>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</si>
  <si>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</si>
  <si>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</si>
  <si>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</si>
  <si>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</si>
  <si>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</si>
  <si>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</si>
  <si>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</si>
  <si>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</si>
  <si>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</si>
  <si>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</si>
  <si>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</si>
  <si>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</si>
  <si>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</si>
  <si>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</si>
  <si>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</si>
  <si>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</si>
  <si>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</si>
  <si>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</si>
  <si>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</si>
  <si>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</si>
  <si>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</si>
  <si>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</si>
  <si>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</si>
  <si>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</si>
  <si>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</si>
  <si>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</si>
  <si>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</si>
  <si>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</si>
  <si>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</si>
  <si>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</si>
  <si>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</si>
  <si>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</si>
  <si>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</si>
  <si>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</si>
  <si>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</si>
  <si>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</si>
  <si>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</si>
  <si>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</si>
  <si>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</si>
  <si>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</si>
  <si>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</si>
  <si>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</si>
  <si>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</si>
  <si>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</si>
  <si>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</si>
  <si>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</si>
  <si>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</si>
  <si>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</si>
  <si>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</si>
  <si>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</si>
  <si>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</si>
  <si>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</si>
  <si>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</si>
  <si>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</si>
  <si>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</si>
  <si>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</si>
  <si>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</si>
  <si>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</si>
  <si>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</si>
  <si>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</si>
  <si>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</si>
  <si>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</si>
  <si>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</si>
  <si>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</si>
  <si>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</si>
  <si>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</si>
  <si>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</si>
  <si>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</si>
  <si>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</si>
  <si>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</si>
  <si>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</si>
  <si>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</si>
  <si>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</si>
  <si>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</si>
  <si>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</si>
  <si>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</si>
  <si>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</si>
  <si>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</si>
  <si>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</si>
  <si>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</si>
  <si>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</si>
  <si>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</si>
  <si>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</si>
  <si>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CPHOENX_01010000648913 CDMO mRNA Engineering</t>
  </si>
  <si>
    <t>CPHOENX_01010000648921 Alloc. PPA Amptec to RPP Amort Intang</t>
  </si>
  <si>
    <t>CPHOENX_01010000648914 CDMO mRNA Supply Chain</t>
  </si>
  <si>
    <t>CPHOENX_01010000648915 Site HH General &amp; EHS</t>
  </si>
  <si>
    <t>CPHOENX_01010000648917 CDMO mRNA IT/OT</t>
  </si>
  <si>
    <t>L000013824</t>
  </si>
  <si>
    <t>L000013825</t>
  </si>
  <si>
    <t>CLFF_VMCA$$$US20Z01000 Automatic Account Assignment OKB9</t>
  </si>
  <si>
    <t>CLFF_VMCA$$$US16Z01000 Automatic Account Assignment OKB9</t>
  </si>
  <si>
    <t>CLFF_VMCA$$$US14Z01000 Automatic Account Assignment OKB9</t>
  </si>
  <si>
    <t>CLFF_VMCA$$$US15Z01000 Automatic Account Assignment OKB9</t>
  </si>
  <si>
    <t>CLFF_1000$$$US01TNHZ06 EL-SC-E Capital Efficiency &amp; Project Dev</t>
  </si>
  <si>
    <t>CLFF_1000$$$TW03TOKA00 EL-SC-E Capital Efficiency &amp; Project Dev</t>
  </si>
  <si>
    <t>CLFF_1000$$$US01TNHZ05 EL-SC-E Global Techn. &amp; Engineering SMEs</t>
  </si>
  <si>
    <t>CLFF_1000$$$US01TN0001 US ELDP Central CC</t>
  </si>
  <si>
    <t>CLFF_VMCA$$$US10TN2100 US ELDP Central CC</t>
  </si>
  <si>
    <t>CLFF_VMCA$$$CN10C01004 RedOx Operations Technology</t>
  </si>
  <si>
    <t>CFLTFLE_2152IMIPARVR02 AR VR Pilot Line</t>
  </si>
  <si>
    <t>FR7088415</t>
  </si>
  <si>
    <t>P000001191</t>
  </si>
  <si>
    <t>P000001187</t>
  </si>
  <si>
    <t>P000001193</t>
  </si>
  <si>
    <t>P000000649</t>
  </si>
  <si>
    <t>P000000635 EL-SC-E Engineering</t>
  </si>
  <si>
    <t>P000001187 EL-SC-E Engineering Head</t>
  </si>
  <si>
    <t>DFLTPGCOH_BF-CU_002152</t>
  </si>
  <si>
    <t>FR7089970</t>
  </si>
  <si>
    <t>CPRJ-9820230002 ALISERTIB, MLN 8237 ML8 Puma</t>
  </si>
  <si>
    <t>CPRJ-9820230003 SSP IMMUNOGEN</t>
  </si>
  <si>
    <t>CPRJ-13870 GY3 Non-GMP Production for Oncternal</t>
  </si>
  <si>
    <t>CPRJ-9820220011 RED-601(ER6) Exelixis Development</t>
  </si>
  <si>
    <t>IPHOENX_000400762139 Telios Cogs</t>
  </si>
  <si>
    <t>FR7088452</t>
  </si>
  <si>
    <t>D00120400000000 SDC-OLED-IT-T2 prime</t>
  </si>
  <si>
    <t>D00124000000000 Unity-SC Cross-collaborations</t>
  </si>
  <si>
    <t>D00124200000000 CSOT-OLED-Mobile-C11</t>
  </si>
  <si>
    <t>D00124300000000 Exploration of New Ideas AR/VR</t>
  </si>
  <si>
    <t>D00124400000000 LCOS</t>
  </si>
  <si>
    <t>ITEMPEU_001300003831 Exploration of new ideas AR/VR UK</t>
  </si>
  <si>
    <t>P000001233</t>
  </si>
  <si>
    <t>P000001229</t>
  </si>
  <si>
    <t>P000001252</t>
  </si>
  <si>
    <t>P000001266</t>
  </si>
  <si>
    <t>P000001265</t>
  </si>
  <si>
    <t>DFLTPGCOH_BF-DD_002163_IO</t>
  </si>
  <si>
    <t>CTEMPLA_1000UY10100019</t>
  </si>
  <si>
    <t>CTEMPLA_1000UY10100028</t>
  </si>
  <si>
    <t>G000000758</t>
  </si>
  <si>
    <t>G000000200</t>
  </si>
  <si>
    <t>G000000609</t>
  </si>
  <si>
    <t>G000000611</t>
  </si>
  <si>
    <t>FR7088907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</si>
</sst>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  <xf numFmtId="14" fontId="0" fillId="0" borderId="0" xfId="0" applyNumberFormat="1" applyFon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7"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70" formatCode="m/d/yyyy"/>
    </dxf>
    <dxf>
      <numFmt numFmtId="170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06.601871296298" createdVersion="7" refreshedVersion="8" minRefreshableVersion="3" recordCount="638" xr:uid="{11839AE3-6158-4318-87AD-2C711D0BF451}">
  <cacheSource type="worksheet">
    <worksheetSource name="Proc"/>
  </cacheSource>
  <cacheFields count="19">
    <cacheField name="App" numFmtId="0">
      <sharedItems containsBlank="1" count="1253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s v="FR7088415"/>
        <s v="FR7089970"/>
        <s v="FR7088452"/>
        <s v="FR7088907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18T06:18:31"/>
    </cacheField>
    <cacheField name="DateMapped" numFmtId="0">
      <sharedItems containsNonDate="0" containsDate="1" containsString="0" containsBlank="1" minDate="2023-09-01T00:00:00" maxDate="2025-02-18T00:00:00"/>
    </cacheField>
    <cacheField name="DateClosed" numFmtId="0">
      <sharedItems containsNonDate="0" containsDate="1" containsString="0" containsBlank="1" minDate="2023-09-06T00:00:00" maxDate="2025-02-18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0" maxValue="42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8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42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17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17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17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17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17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17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17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17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17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17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17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13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1"/>
    <x v="2"/>
    <s v="CTEMPEU_1000PL80GITL20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2"/>
    <s v="CLFF_1000$$$DE10515400"/>
    <s v="G000001238"/>
    <s v="G000001235"/>
    <s v="LFF (MDG-F)"/>
    <s v="DE10515400"/>
    <m/>
    <b v="0"/>
    <x v="0"/>
    <x v="1"/>
    <d v="2025-02-03T16:40:45"/>
    <m/>
    <m/>
    <x v="1"/>
    <n v="11"/>
    <s v="Jay-R Lizardo"/>
    <m/>
  </r>
  <r>
    <x v="51"/>
    <x v="1"/>
    <x v="2"/>
    <s v="CLFF_1000$$$DE10533731"/>
    <s v="L000013808"/>
    <s v="L000013391"/>
    <s v="LFF (MDG-F)"/>
    <s v="DE10533731"/>
    <m/>
    <b v="0"/>
    <x v="0"/>
    <x v="1"/>
    <d v="2025-02-03T16:40:45"/>
    <m/>
    <m/>
    <x v="1"/>
    <n v="11"/>
    <s v="Jay-R Lizardo"/>
    <m/>
  </r>
  <r>
    <x v="51"/>
    <x v="1"/>
    <x v="2"/>
    <s v="CLFF_1000$$$DE10533730"/>
    <s v="L000013808"/>
    <s v="L000013391"/>
    <s v="LFF (MDG-F)"/>
    <s v="DE10533730"/>
    <m/>
    <b v="0"/>
    <x v="0"/>
    <x v="1"/>
    <d v="2025-02-03T16:40:45"/>
    <m/>
    <m/>
    <x v="1"/>
    <n v="11"/>
    <s v="Jay-R Lizardo"/>
    <m/>
  </r>
  <r>
    <x v="51"/>
    <x v="1"/>
    <x v="2"/>
    <s v="CFLTFLE_17710000115500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2"/>
    <s v="CTEMPEU_1000NL40AD1N40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2"/>
    <s v="CORAERP_MMOR1945.9018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2"/>
    <s v="CORAERP_MMOR1975.9046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2"/>
    <s v="CORAERP_MMOR1975.9019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2"/>
    <s v="CNOW_7210$$$0000015076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2"/>
    <s v="CNOW_7210$$$0000051457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5"/>
    <s v="CLFF_7210$$$2029GIT00M"/>
    <s v="L000013808"/>
    <s v="L000013391"/>
    <s v="LFF (MDG-F)"/>
    <s v="2029GIT00M"/>
    <m/>
    <b v="0"/>
    <x v="0"/>
    <x v="1"/>
    <d v="2025-02-03T16:40:45"/>
    <m/>
    <m/>
    <x v="1"/>
    <n v="11"/>
    <s v="Jay-R Lizardo"/>
    <m/>
  </r>
  <r>
    <x v="51"/>
    <x v="1"/>
    <x v="2"/>
    <s v="CNOW_7210$$$0000040682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2"/>
    <s v="CNOW_7210$$$0000010232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2"/>
    <s v="CNOW_7210$$$0000010262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2"/>
    <s v="CNOW_7210$$$0000010263"/>
    <s v="L000013808"/>
    <s v="L000013391"/>
    <s v="Non-LFF"/>
    <s v=""/>
    <m/>
    <b v="0"/>
    <x v="0"/>
    <x v="1"/>
    <d v="2025-02-03T16:40:45"/>
    <m/>
    <m/>
    <x v="1"/>
    <n v="11"/>
    <s v="Jay-R Lizardo"/>
    <m/>
  </r>
  <r>
    <x v="51"/>
    <x v="1"/>
    <x v="5"/>
    <s v="CLFF_7210$$$2123GIT094"/>
    <s v="L000013808"/>
    <s v="L000013391"/>
    <s v="LFF (MDG-F)"/>
    <s v="2123GIT094"/>
    <m/>
    <b v="0"/>
    <x v="0"/>
    <x v="1"/>
    <d v="2025-02-03T16:40:45"/>
    <m/>
    <m/>
    <x v="1"/>
    <n v="11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10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10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10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10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10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10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10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10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10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10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10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10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10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10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10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10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10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10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10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10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10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10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10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10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10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10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10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10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10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10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10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10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10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10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10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10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10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10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10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10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10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9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9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9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9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9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8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8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8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8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8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7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7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0"/>
    <n v="5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0"/>
    <n v="5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0"/>
    <n v="4"/>
    <s v="Jay-R Lizardo"/>
    <m/>
  </r>
  <r>
    <x v="63"/>
    <x v="1"/>
    <x v="5"/>
    <s v="CLFF_7210$$$2034C00019 Hub Organoids"/>
    <s v="L000007871"/>
    <s v="GCOHM01 Global Cost Object Hierarchy"/>
    <s v="LFF (MDG-F)"/>
    <s v="2034C00019"/>
    <m/>
    <b v="0"/>
    <x v="2"/>
    <x v="1"/>
    <d v="2025-02-13T09:20:50"/>
    <m/>
    <m/>
    <x v="0"/>
    <n v="3"/>
    <s v="Jayson Martinez"/>
    <m/>
  </r>
  <r>
    <x v="64"/>
    <x v="1"/>
    <x v="5"/>
    <s v="CPHOENX_01010000648610 CDMO mRNA Quality"/>
    <s v="L000013824"/>
    <s v="L000013595"/>
    <s v="Non-LFF"/>
    <s v=""/>
    <s v="Requested node is non-existent. Reached out with the requester."/>
    <b v="0"/>
    <x v="2"/>
    <x v="1"/>
    <d v="2025-02-13T14:41:14"/>
    <m/>
    <m/>
    <x v="0"/>
    <n v="3"/>
    <s v="Marvin Graef"/>
    <m/>
  </r>
  <r>
    <x v="64"/>
    <x v="1"/>
    <x v="5"/>
    <s v="CPHOENX_01010000604750 mRNA QC Quality"/>
    <s v="L000013824"/>
    <s v="L000013330"/>
    <s v="Non-LFF"/>
    <s v=""/>
    <s v="Requested node is non-existent. Reached out with the requester."/>
    <b v="0"/>
    <x v="2"/>
    <x v="1"/>
    <d v="2025-02-13T14:41:14"/>
    <m/>
    <m/>
    <x v="0"/>
    <n v="3"/>
    <s v="Marvin Graef"/>
    <m/>
  </r>
  <r>
    <x v="64"/>
    <x v="1"/>
    <x v="5"/>
    <s v="CPHOENX_01010000648912 CDMO mRNA QC Hamburg"/>
    <s v="L000013824"/>
    <s v="L000012371"/>
    <s v="Non-LFF"/>
    <s v=""/>
    <s v="Requested node is non-existent. Reached out with the requester."/>
    <b v="0"/>
    <x v="2"/>
    <x v="1"/>
    <d v="2025-02-13T14:41:14"/>
    <m/>
    <m/>
    <x v="0"/>
    <n v="3"/>
    <s v="Marvin Graef"/>
    <m/>
  </r>
  <r>
    <x v="64"/>
    <x v="1"/>
    <x v="5"/>
    <s v="CPHOENX_01010000648916 CDMO mRNA Management Darmstadt/Hamburg"/>
    <s v="L000013825"/>
    <s v="L000013595"/>
    <s v="Non-LFF"/>
    <s v=""/>
    <s v="Requested node is non-existent. Reached out with the requester."/>
    <b v="0"/>
    <x v="2"/>
    <x v="1"/>
    <d v="2025-02-13T14:41:14"/>
    <m/>
    <m/>
    <x v="0"/>
    <n v="3"/>
    <s v="Marvin Graef"/>
    <m/>
  </r>
  <r>
    <x v="64"/>
    <x v="1"/>
    <x v="5"/>
    <s v="CPHOENX_01010000648921 Alloc. PPA Amptec to RPP Amort Intang"/>
    <s v="L000013825"/>
    <s v="L000013595"/>
    <s v="Non-LFF"/>
    <s v=""/>
    <s v="Requested node is non-existent. Reached out with the requester."/>
    <b v="0"/>
    <x v="2"/>
    <x v="1"/>
    <d v="2025-02-13T14:41:14"/>
    <m/>
    <m/>
    <x v="0"/>
    <n v="3"/>
    <s v="Marvin Graef"/>
    <m/>
  </r>
  <r>
    <x v="64"/>
    <x v="1"/>
    <x v="5"/>
    <s v="CPHOENX_01010000648913 CDMO mRNA Engineering"/>
    <s v="L000013825"/>
    <s v="L000012371"/>
    <s v="Non-LFF"/>
    <s v=""/>
    <s v="Requested node is non-existent. Reached out with the requester."/>
    <b v="0"/>
    <x v="2"/>
    <x v="1"/>
    <d v="2025-02-13T14:41:14"/>
    <m/>
    <m/>
    <x v="0"/>
    <n v="3"/>
    <s v="Marvin Graef"/>
    <m/>
  </r>
  <r>
    <x v="64"/>
    <x v="1"/>
    <x v="5"/>
    <s v="CPHOENX_01010000648914 CDMO mRNA Supply Chain"/>
    <s v="L000013825"/>
    <s v="L000012371"/>
    <s v="Non-LFF"/>
    <s v=""/>
    <s v="Requested node is non-existent. Reached out with the requester."/>
    <b v="0"/>
    <x v="2"/>
    <x v="1"/>
    <d v="2025-02-13T14:41:14"/>
    <m/>
    <m/>
    <x v="0"/>
    <n v="3"/>
    <s v="Marvin Graef"/>
    <m/>
  </r>
  <r>
    <x v="64"/>
    <x v="1"/>
    <x v="5"/>
    <s v="CPHOENX_01010000648915 Site HH General &amp; EHS"/>
    <s v="L000013825"/>
    <s v="L000012371"/>
    <s v="Non-LFF"/>
    <s v=""/>
    <s v="Requested node is non-existent. Reached out with the requester."/>
    <b v="0"/>
    <x v="2"/>
    <x v="1"/>
    <d v="2025-02-13T14:41:14"/>
    <m/>
    <m/>
    <x v="0"/>
    <n v="3"/>
    <s v="Marvin Graef"/>
    <m/>
  </r>
  <r>
    <x v="64"/>
    <x v="1"/>
    <x v="5"/>
    <s v="CPHOENX_01010000648917 CDMO mRNA IT/OT"/>
    <s v="L000013825"/>
    <s v="L000012371"/>
    <s v="Non-LFF"/>
    <s v=""/>
    <s v="Requested node is non-existent. Reached out with the requester."/>
    <b v="0"/>
    <x v="2"/>
    <x v="1"/>
    <d v="2025-02-13T14:41:14"/>
    <m/>
    <m/>
    <x v="0"/>
    <n v="3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1"/>
    <x v="5"/>
    <s v="CLFF_7210$$$2123L28514 SBS Creative Services"/>
    <s v="G000001314"/>
    <s v="L000011127"/>
    <s v="LFF (MDG-F)"/>
    <s v="2123L28514"/>
    <m/>
    <b v="0"/>
    <x v="0"/>
    <x v="1"/>
    <d v="2025-02-14T15:12:14"/>
    <m/>
    <m/>
    <x v="0"/>
    <n v="2"/>
    <s v="Jojeff Tagnong"/>
    <m/>
  </r>
  <r>
    <x v="67"/>
    <x v="1"/>
    <x v="5"/>
    <s v="CLFF_7210$$$2123OF0002 SBS Green Chem Support"/>
    <s v="G000001315"/>
    <s v="L000011352"/>
    <s v="LFF (MDG-F)"/>
    <s v="2123OF0002"/>
    <m/>
    <b v="0"/>
    <x v="0"/>
    <x v="1"/>
    <d v="2025-02-14T15:12:14"/>
    <m/>
    <m/>
    <x v="0"/>
    <n v="2"/>
    <s v="Jojeff Tagnong"/>
    <m/>
  </r>
  <r>
    <x v="67"/>
    <x v="1"/>
    <x v="5"/>
    <s v="CLFF_7210$$$2123OF0004 Bus &amp; Comp Intel"/>
    <s v="G000001315"/>
    <s v="L000011352"/>
    <s v="LFF (MDG-F)"/>
    <s v="2123OF0004"/>
    <m/>
    <b v="0"/>
    <x v="0"/>
    <x v="1"/>
    <d v="2025-02-14T15:12:14"/>
    <m/>
    <m/>
    <x v="0"/>
    <n v="2"/>
    <s v="Jojeff Tagnong"/>
    <m/>
  </r>
  <r>
    <x v="67"/>
    <x v="1"/>
    <x v="5"/>
    <s v="CEMERAL_70006203991602 MM-SIAL Cross charge"/>
    <s v="G000001319"/>
    <s v="L000013769"/>
    <s v="Non-LFF"/>
    <s v=""/>
    <m/>
    <b v="0"/>
    <x v="0"/>
    <x v="1"/>
    <d v="2025-02-14T15:12:14"/>
    <m/>
    <m/>
    <x v="0"/>
    <n v="2"/>
    <s v="Jojeff Tagnong"/>
    <m/>
  </r>
  <r>
    <x v="67"/>
    <x v="1"/>
    <x v="5"/>
    <s v="CLFF_7210$$$2123L70001 SBS - Administration"/>
    <s v="G000001319"/>
    <s v="L000013769"/>
    <s v="LFF (MDG-F)"/>
    <s v="2123L70001"/>
    <m/>
    <b v="0"/>
    <x v="0"/>
    <x v="1"/>
    <d v="2025-02-14T15:12:14"/>
    <m/>
    <m/>
    <x v="0"/>
    <n v="2"/>
    <s v="Jojeff Tagnong"/>
    <m/>
  </r>
  <r>
    <x v="67"/>
    <x v="1"/>
    <x v="5"/>
    <s v="CLFF_7210$$$2123C00113 LS PS Integrated Marketing Marcom"/>
    <s v="G000001303"/>
    <s v="L000013558"/>
    <s v="LFF (MDG-F)"/>
    <s v="2123C00113"/>
    <m/>
    <b v="0"/>
    <x v="0"/>
    <x v="1"/>
    <d v="2025-02-14T15:12:14"/>
    <m/>
    <m/>
    <x v="0"/>
    <n v="2"/>
    <s v="Jojeff Tagnong"/>
    <m/>
  </r>
  <r>
    <x v="67"/>
    <x v="1"/>
    <x v="5"/>
    <s v="CLFF_7210$$$2123C00108 Commercial Ed APAC"/>
    <s v="G000001287"/>
    <s v="L000013742"/>
    <s v="LFF (MDG-F)"/>
    <s v="2123C00108"/>
    <m/>
    <b v="0"/>
    <x v="0"/>
    <x v="1"/>
    <d v="2025-02-14T15:12:14"/>
    <m/>
    <m/>
    <x v="0"/>
    <n v="2"/>
    <s v="Jojeff Tagnong"/>
    <m/>
  </r>
  <r>
    <x v="67"/>
    <x v="1"/>
    <x v="5"/>
    <s v="CLFF_7210$$$2123C00070 AS - MSX MarCom SBS"/>
    <s v="G000001287"/>
    <s v="L000013742"/>
    <s v="LFF (MDG-F)"/>
    <s v="2123C00070"/>
    <m/>
    <b v="0"/>
    <x v="0"/>
    <x v="1"/>
    <d v="2025-02-14T15:12:14"/>
    <m/>
    <m/>
    <x v="0"/>
    <n v="2"/>
    <s v="Jojeff Tagnong"/>
    <m/>
  </r>
  <r>
    <x v="67"/>
    <x v="1"/>
    <x v="5"/>
    <s v="CLFF_7210$$$2123C00028 SBS Pricing Team AS"/>
    <s v="G000001322"/>
    <s v="L000013742"/>
    <s v="LFF (MDG-F)"/>
    <s v="2123C00028"/>
    <m/>
    <b v="0"/>
    <x v="0"/>
    <x v="1"/>
    <d v="2025-02-14T15:12:14"/>
    <m/>
    <m/>
    <x v="0"/>
    <n v="2"/>
    <s v="Jojeff Tagnong"/>
    <m/>
  </r>
  <r>
    <x v="67"/>
    <x v="1"/>
    <x v="5"/>
    <s v="CLFF_7210$$$2123C00053 AS Analytics"/>
    <s v="G000001287"/>
    <s v="L000013742"/>
    <s v="LFF (MDG-F)"/>
    <s v="2123C00053"/>
    <m/>
    <b v="0"/>
    <x v="0"/>
    <x v="1"/>
    <d v="2025-02-14T15:12:14"/>
    <m/>
    <m/>
    <x v="0"/>
    <n v="2"/>
    <s v="Jojeff Tagnong"/>
    <m/>
  </r>
  <r>
    <x v="67"/>
    <x v="1"/>
    <x v="5"/>
    <s v="CLFF_7210$$$2123C00056 RS Strategy Analytics &amp; Insights"/>
    <s v="G000001287"/>
    <s v="L000013742"/>
    <s v="LFF (MDG-F)"/>
    <s v="2123C00056"/>
    <m/>
    <b v="0"/>
    <x v="0"/>
    <x v="1"/>
    <d v="2025-02-14T15:12:14"/>
    <m/>
    <m/>
    <x v="0"/>
    <n v="2"/>
    <s v="Jojeff Tagnong"/>
    <m/>
  </r>
  <r>
    <x v="67"/>
    <x v="1"/>
    <x v="5"/>
    <s v="CLFF_7210$$$2123OF0011 SLS S&amp;S Global Projects"/>
    <s v="G000001287"/>
    <s v="L000013742"/>
    <s v="LFF (MDG-F)"/>
    <s v="2123OF0011"/>
    <m/>
    <b v="0"/>
    <x v="0"/>
    <x v="1"/>
    <d v="2025-02-14T15:12:14"/>
    <m/>
    <m/>
    <x v="0"/>
    <n v="2"/>
    <s v="Jojeff Tagnong"/>
    <m/>
  </r>
  <r>
    <x v="67"/>
    <x v="1"/>
    <x v="5"/>
    <s v="CLFF_7210$$$2123C00071 BM - SBS Marketing Operations"/>
    <s v="G000001288"/>
    <s v="L000013743"/>
    <s v="LFF (MDG-F)"/>
    <s v="2123C00071"/>
    <m/>
    <b v="0"/>
    <x v="0"/>
    <x v="1"/>
    <d v="2025-02-14T15:12:14"/>
    <m/>
    <m/>
    <x v="0"/>
    <n v="2"/>
    <s v="Jojeff Tagnong"/>
    <m/>
  </r>
  <r>
    <x v="67"/>
    <x v="1"/>
    <x v="5"/>
    <s v="CLFF_7210$$$2123C00080 BM - SBS Copernic Marketing Service"/>
    <s v="G000001288"/>
    <s v="L000013743"/>
    <s v="LFF (MDG-F)"/>
    <s v="2123C00080"/>
    <m/>
    <b v="0"/>
    <x v="0"/>
    <x v="1"/>
    <d v="2025-02-14T15:12:14"/>
    <m/>
    <m/>
    <x v="0"/>
    <n v="2"/>
    <s v="Jojeff Tagnong"/>
    <m/>
  </r>
  <r>
    <x v="67"/>
    <x v="1"/>
    <x v="5"/>
    <s v="CLFF_7210$$$2123C00079 BM -Â SBS Strategic Initiatives"/>
    <s v="G000001323"/>
    <s v="L000013743"/>
    <s v="LFF (MDG-F)"/>
    <s v="2123C00079"/>
    <m/>
    <b v="0"/>
    <x v="0"/>
    <x v="1"/>
    <d v="2025-02-14T15:12:14"/>
    <m/>
    <m/>
    <x v="0"/>
    <n v="2"/>
    <s v="Jojeff Tagnong"/>
    <m/>
  </r>
  <r>
    <x v="67"/>
    <x v="1"/>
    <x v="5"/>
    <s v="CLFF_7210$$$2123C00075 SBS Digital Sales BM IN"/>
    <s v="G000001288"/>
    <s v="L000013743"/>
    <s v="LFF (MDG-F)"/>
    <s v="2123C00075"/>
    <m/>
    <b v="0"/>
    <x v="0"/>
    <x v="1"/>
    <d v="2025-02-14T15:12:14"/>
    <m/>
    <m/>
    <x v="0"/>
    <n v="2"/>
    <s v="Jojeff Tagnong"/>
    <m/>
  </r>
  <r>
    <x v="67"/>
    <x v="1"/>
    <x v="5"/>
    <s v="CLFF_7210$$$2123C00094 DxRM SBS"/>
    <s v="G000001289"/>
    <s v="L000013744"/>
    <s v="LFF (MDG-F)"/>
    <s v="2123C00094"/>
    <m/>
    <b v="0"/>
    <x v="0"/>
    <x v="1"/>
    <d v="2025-02-14T15:12:14"/>
    <m/>
    <m/>
    <x v="0"/>
    <n v="2"/>
    <s v="Jojeff Tagnong"/>
    <m/>
  </r>
  <r>
    <x v="67"/>
    <x v="1"/>
    <x v="5"/>
    <s v="CLFF_7210$$$2123C00067 SBS-Digital Specialist"/>
    <s v="G000001290"/>
    <s v="L000013745"/>
    <s v="LFF (MDG-F)"/>
    <s v="2123C00067"/>
    <m/>
    <b v="0"/>
    <x v="0"/>
    <x v="1"/>
    <d v="2025-02-14T15:12:14"/>
    <m/>
    <m/>
    <x v="0"/>
    <n v="2"/>
    <s v="Jojeff Tagnong"/>
    <m/>
  </r>
  <r>
    <x v="67"/>
    <x v="1"/>
    <x v="5"/>
    <s v="CLFF_7210$$$2123CS0001 LW WE Service SBS support"/>
    <s v="G000001290"/>
    <s v="L000013745"/>
    <s v="LFF (MDG-F)"/>
    <s v="2123CS0001"/>
    <m/>
    <b v="0"/>
    <x v="0"/>
    <x v="1"/>
    <d v="2025-02-14T15:12:14"/>
    <m/>
    <m/>
    <x v="0"/>
    <n v="2"/>
    <s v="Jojeff Tagnong"/>
    <m/>
  </r>
  <r>
    <x v="67"/>
    <x v="1"/>
    <x v="5"/>
    <s v="CLFF_7210$$$2123CS0003 LW NA Service SBS Support"/>
    <s v="G000001290"/>
    <s v="L000013745"/>
    <s v="LFF (MDG-F)"/>
    <s v="2123CS0003"/>
    <m/>
    <b v="0"/>
    <x v="0"/>
    <x v="1"/>
    <d v="2025-02-14T15:12:14"/>
    <m/>
    <m/>
    <x v="0"/>
    <n v="2"/>
    <s v="Jojeff Tagnong"/>
    <m/>
  </r>
  <r>
    <x v="67"/>
    <x v="1"/>
    <x v="5"/>
    <s v="CLFF_7210$$$2123CS0057 LW Marketing OPS SBS"/>
    <s v="G000001290"/>
    <s v="L000013745"/>
    <s v="LFF (MDG-F)"/>
    <s v="2123CS0057"/>
    <m/>
    <b v="0"/>
    <x v="0"/>
    <x v="1"/>
    <d v="2025-02-14T15:12:14"/>
    <m/>
    <m/>
    <x v="0"/>
    <n v="2"/>
    <s v="Jojeff Tagnong"/>
    <m/>
  </r>
  <r>
    <x v="67"/>
    <x v="1"/>
    <x v="5"/>
    <s v="CLFF_7210$$$2123R00007 LW SBS Marketing Operations"/>
    <s v="G000001290"/>
    <s v="L000013745"/>
    <s v="LFF (MDG-F)"/>
    <s v="2123R00007"/>
    <m/>
    <b v="0"/>
    <x v="0"/>
    <x v="1"/>
    <d v="2025-02-14T15:12:14"/>
    <m/>
    <m/>
    <x v="0"/>
    <n v="2"/>
    <s v="Jojeff Tagnong"/>
    <m/>
  </r>
  <r>
    <x v="67"/>
    <x v="1"/>
    <x v="5"/>
    <s v="CLFF_7210$$$2123C00023 Blue on Red"/>
    <s v="G000001291"/>
    <s v="L000013746"/>
    <s v="LFF (MDG-F)"/>
    <s v="2123C00023"/>
    <m/>
    <b v="0"/>
    <x v="0"/>
    <x v="1"/>
    <d v="2025-02-14T15:12:14"/>
    <m/>
    <m/>
    <x v="0"/>
    <n v="2"/>
    <s v="Jojeff Tagnong"/>
    <m/>
  </r>
  <r>
    <x v="67"/>
    <x v="1"/>
    <x v="5"/>
    <s v="CLFF_7210$$$2123C00029 AS Digital Content"/>
    <s v="G000001291"/>
    <s v="L000013746"/>
    <s v="LFF (MDG-F)"/>
    <s v="2123C00029"/>
    <m/>
    <b v="0"/>
    <x v="0"/>
    <x v="1"/>
    <d v="2025-02-14T15:12:14"/>
    <m/>
    <m/>
    <x v="0"/>
    <n v="2"/>
    <s v="Jojeff Tagnong"/>
    <m/>
  </r>
  <r>
    <x v="67"/>
    <x v="1"/>
    <x v="5"/>
    <s v="CLFF_7210$$$2123C08497 XXXSBS Content Curation - LS"/>
    <s v="G000001291"/>
    <s v="L000013746"/>
    <s v="LFF (MDG-F)"/>
    <s v="2123C08497"/>
    <m/>
    <b v="0"/>
    <x v="0"/>
    <x v="1"/>
    <d v="2025-02-14T15:12:14"/>
    <m/>
    <m/>
    <x v="0"/>
    <n v="2"/>
    <s v="Jojeff Tagnong"/>
    <m/>
  </r>
  <r>
    <x v="67"/>
    <x v="1"/>
    <x v="5"/>
    <s v="CLFF_7210$$$2123C08528 SMI - SBS Product Ideation"/>
    <s v="G000001291"/>
    <s v="L000013746"/>
    <s v="LFF (MDG-F)"/>
    <s v="2123C08528"/>
    <m/>
    <b v="0"/>
    <x v="0"/>
    <x v="1"/>
    <d v="2025-02-14T15:12:14"/>
    <m/>
    <m/>
    <x v="0"/>
    <n v="2"/>
    <s v="Jojeff Tagnong"/>
    <m/>
  </r>
  <r>
    <x v="67"/>
    <x v="1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m/>
    <m/>
    <x v="0"/>
    <n v="2"/>
    <s v="Jojeff Tagnong"/>
    <m/>
  </r>
  <r>
    <x v="67"/>
    <x v="1"/>
    <x v="5"/>
    <s v="CEMERAL_70006203991606 SBS Digital Marketing &amp; Prd Mgt"/>
    <s v="G000001291"/>
    <s v="L000013746"/>
    <s v="Non-LFF"/>
    <s v=""/>
    <m/>
    <b v="0"/>
    <x v="0"/>
    <x v="1"/>
    <d v="2025-02-14T15:12:14"/>
    <m/>
    <m/>
    <x v="0"/>
    <n v="2"/>
    <s v="Jojeff Tagnong"/>
    <m/>
  </r>
  <r>
    <x v="67"/>
    <x v="1"/>
    <x v="5"/>
    <s v="CLFF_7210$$$2123C00031 SBS LSC DC&amp;S Support"/>
    <s v="G000001292"/>
    <s v="L000013747"/>
    <s v="LFF (MDG-F)"/>
    <s v="2123C00031"/>
    <m/>
    <b v="0"/>
    <x v="0"/>
    <x v="1"/>
    <d v="2025-02-14T15:12:14"/>
    <m/>
    <m/>
    <x v="0"/>
    <n v="2"/>
    <s v="Jojeff Tagnong"/>
    <m/>
  </r>
  <r>
    <x v="67"/>
    <x v="1"/>
    <x v="5"/>
    <s v="CLFF_7210$$$2123C00033 SBS LSC CS K Support"/>
    <s v="G000001292"/>
    <s v="L000013747"/>
    <s v="LFF (MDG-F)"/>
    <s v="2123C00033"/>
    <m/>
    <b v="0"/>
    <x v="0"/>
    <x v="1"/>
    <d v="2025-02-14T15:12:14"/>
    <m/>
    <m/>
    <x v="0"/>
    <n v="2"/>
    <s v="Jojeff Tagnong"/>
    <m/>
  </r>
  <r>
    <x v="67"/>
    <x v="1"/>
    <x v="5"/>
    <s v="CLFF_7210$$$2123C00034 SBS LSC PM Support"/>
    <s v="G000001292"/>
    <s v="L000013747"/>
    <s v="LFF (MDG-F)"/>
    <s v="2123C00034"/>
    <m/>
    <b v="0"/>
    <x v="0"/>
    <x v="1"/>
    <d v="2025-02-14T15:12:14"/>
    <m/>
    <m/>
    <x v="0"/>
    <n v="2"/>
    <s v="Jojeff Tagnong"/>
    <m/>
  </r>
  <r>
    <x v="67"/>
    <x v="1"/>
    <x v="5"/>
    <s v="CLFF_7210$$$2123C00062 Marketing Expense: PM Ops"/>
    <s v="G000001292"/>
    <s v="L000013747"/>
    <s v="LFF (MDG-F)"/>
    <s v="2123C00062"/>
    <m/>
    <b v="0"/>
    <x v="0"/>
    <x v="1"/>
    <d v="2025-02-14T15:12:14"/>
    <m/>
    <m/>
    <x v="0"/>
    <n v="2"/>
    <s v="Jojeff Tagnong"/>
    <m/>
  </r>
  <r>
    <x v="67"/>
    <x v="1"/>
    <x v="5"/>
    <s v="CLFF_7210$$$2123C00072 CL Operations India"/>
    <s v="G000001292"/>
    <s v="L000013747"/>
    <s v="LFF (MDG-F)"/>
    <s v="2123C00072"/>
    <m/>
    <b v="0"/>
    <x v="0"/>
    <x v="1"/>
    <d v="2025-02-14T15:12:14"/>
    <m/>
    <m/>
    <x v="0"/>
    <n v="2"/>
    <s v="Jojeff Tagnong"/>
    <m/>
  </r>
  <r>
    <x v="67"/>
    <x v="1"/>
    <x v="5"/>
    <s v="CLFF_7210$$$2123C00142 Marketing Expense"/>
    <s v="G000001292"/>
    <s v="L000013747"/>
    <s v="LFF (MDG-F)"/>
    <s v="2123C00142"/>
    <m/>
    <b v="0"/>
    <x v="0"/>
    <x v="1"/>
    <d v="2025-02-14T15:12:14"/>
    <m/>
    <m/>
    <x v="0"/>
    <n v="2"/>
    <s v="Jojeff Tagnong"/>
    <m/>
  </r>
  <r>
    <x v="67"/>
    <x v="1"/>
    <x v="5"/>
    <s v="CLFF_7210$$$2123C08515 SBS - SMI NPI"/>
    <s v="G000001292"/>
    <s v="L000013747"/>
    <s v="LFF (MDG-F)"/>
    <s v="2123C08515"/>
    <m/>
    <b v="0"/>
    <x v="0"/>
    <x v="1"/>
    <d v="2025-02-14T15:12:14"/>
    <m/>
    <m/>
    <x v="0"/>
    <n v="2"/>
    <s v="Jojeff Tagnong"/>
    <m/>
  </r>
  <r>
    <x v="67"/>
    <x v="1"/>
    <x v="5"/>
    <s v="CLFF_7210$$$2123C00002 R&amp;A Com - Technical Support"/>
    <s v="G000001293"/>
    <s v="L000013748"/>
    <s v="LFF (MDG-F)"/>
    <s v="2123C00002"/>
    <m/>
    <b v="0"/>
    <x v="0"/>
    <x v="1"/>
    <d v="2025-02-14T15:12:14"/>
    <m/>
    <m/>
    <x v="0"/>
    <n v="2"/>
    <s v="Jojeff Tagnong"/>
    <m/>
  </r>
  <r>
    <x v="67"/>
    <x v="1"/>
    <x v="5"/>
    <s v="CLFF_7210$$$2123C00003 R&amp;A Com - Cash Collection"/>
    <s v="G000001293"/>
    <s v="L000013748"/>
    <s v="LFF (MDG-F)"/>
    <s v="2123C00003"/>
    <m/>
    <b v="0"/>
    <x v="0"/>
    <x v="1"/>
    <d v="2025-02-14T15:12:14"/>
    <m/>
    <m/>
    <x v="0"/>
    <n v="2"/>
    <s v="Jojeff Tagnong"/>
    <m/>
  </r>
  <r>
    <x v="67"/>
    <x v="1"/>
    <x v="5"/>
    <s v="CLFF_7210$$$2123C00005 R&amp;A Com - Cash Collection NA"/>
    <s v="G000001293"/>
    <s v="L000013748"/>
    <s v="LFF (MDG-F)"/>
    <s v="2123C00005"/>
    <m/>
    <b v="0"/>
    <x v="0"/>
    <x v="1"/>
    <d v="2025-02-14T15:12:14"/>
    <m/>
    <m/>
    <x v="0"/>
    <n v="2"/>
    <s v="Jojeff Tagnong"/>
    <m/>
  </r>
  <r>
    <x v="67"/>
    <x v="1"/>
    <x v="5"/>
    <s v="CLFF_7210$$$2123C00058 AS Sales Enablement CRM SBS"/>
    <s v="G000001293"/>
    <s v="L000013748"/>
    <s v="LFF (MDG-F)"/>
    <s v="2123C00058"/>
    <m/>
    <b v="0"/>
    <x v="0"/>
    <x v="1"/>
    <d v="2025-02-14T15:12:14"/>
    <m/>
    <m/>
    <x v="0"/>
    <n v="2"/>
    <s v="Jojeff Tagnong"/>
    <m/>
  </r>
  <r>
    <x v="67"/>
    <x v="1"/>
    <x v="5"/>
    <s v="CLFF_7210$$$2123C00063 AS Sales Enablement TMIC SBS"/>
    <s v="G000001293"/>
    <s v="L000013748"/>
    <s v="LFF (MDG-F)"/>
    <s v="2123C00063"/>
    <m/>
    <b v="0"/>
    <x v="0"/>
    <x v="1"/>
    <d v="2025-02-14T15:12:14"/>
    <m/>
    <m/>
    <x v="0"/>
    <n v="2"/>
    <s v="Jojeff Tagnong"/>
    <m/>
  </r>
  <r>
    <x v="67"/>
    <x v="1"/>
    <x v="5"/>
    <s v="CLFF_7210$$$2123C00066 SBS Sales Enablement NA"/>
    <s v="G000001293"/>
    <s v="L000013748"/>
    <s v="LFF (MDG-F)"/>
    <s v="2123C00066"/>
    <m/>
    <b v="0"/>
    <x v="0"/>
    <x v="1"/>
    <d v="2025-02-14T15:12:14"/>
    <m/>
    <m/>
    <x v="0"/>
    <n v="2"/>
    <s v="Jojeff Tagnong"/>
    <m/>
  </r>
  <r>
    <x v="67"/>
    <x v="1"/>
    <x v="5"/>
    <s v="CLFF_7210$$$2123C08471 R&amp;A Com - Customer Service"/>
    <s v="G000001293"/>
    <s v="L000013748"/>
    <s v="LFF (MDG-F)"/>
    <s v="2123C08471"/>
    <m/>
    <b v="0"/>
    <x v="0"/>
    <x v="1"/>
    <d v="2025-02-14T15:12:14"/>
    <m/>
    <m/>
    <x v="0"/>
    <n v="2"/>
    <s v="Jojeff Tagnong"/>
    <m/>
  </r>
  <r>
    <x v="67"/>
    <x v="1"/>
    <x v="5"/>
    <s v="CLFF_7210$$$2123C0BS03 SBS-R&amp;A SSO NA"/>
    <s v="G000001293"/>
    <s v="L000013748"/>
    <s v="LFF (MDG-F)"/>
    <s v="2123C0BS03"/>
    <m/>
    <b v="0"/>
    <x v="0"/>
    <x v="1"/>
    <d v="2025-02-14T15:12:14"/>
    <m/>
    <m/>
    <x v="0"/>
    <n v="2"/>
    <s v="Jojeff Tagnong"/>
    <m/>
  </r>
  <r>
    <x v="67"/>
    <x v="1"/>
    <x v="5"/>
    <s v="CLFF_7210$$$2123C0BS04 SBS-R&amp;A CEx Eff NA"/>
    <s v="G000001293"/>
    <s v="L000013748"/>
    <s v="LFF (MDG-F)"/>
    <s v="2123C0BS04"/>
    <m/>
    <b v="0"/>
    <x v="0"/>
    <x v="1"/>
    <d v="2025-02-14T15:12:14"/>
    <m/>
    <m/>
    <x v="0"/>
    <n v="2"/>
    <s v="Jojeff Tagnong"/>
    <m/>
  </r>
  <r>
    <x v="67"/>
    <x v="1"/>
    <x v="5"/>
    <s v="CLFF_7210$$$2123C0BS08 SBS-R&amp;A CEX Latam"/>
    <s v="G000001293"/>
    <s v="L000013748"/>
    <s v="LFF (MDG-F)"/>
    <s v="2123C0BS08"/>
    <m/>
    <b v="0"/>
    <x v="0"/>
    <x v="1"/>
    <d v="2025-02-14T15:12:14"/>
    <m/>
    <m/>
    <x v="0"/>
    <n v="2"/>
    <s v="Jojeff Tagnong"/>
    <m/>
  </r>
  <r>
    <x v="67"/>
    <x v="1"/>
    <x v="5"/>
    <s v="CLFF_7210$$$2123C0BS09 SBS-R&amp;A Cash Collection Latam"/>
    <s v="G000001293"/>
    <s v="L000013748"/>
    <s v="LFF (MDG-F)"/>
    <s v="2123C0BS09"/>
    <m/>
    <b v="0"/>
    <x v="0"/>
    <x v="1"/>
    <d v="2025-02-14T15:12:14"/>
    <m/>
    <m/>
    <x v="0"/>
    <n v="2"/>
    <s v="Jojeff Tagnong"/>
    <m/>
  </r>
  <r>
    <x v="67"/>
    <x v="1"/>
    <x v="5"/>
    <s v="CLFF_7210$$$2123C00042 SBS Cust Serv APAC"/>
    <s v="G000001294"/>
    <s v="L000013749"/>
    <s v="LFF (MDG-F)"/>
    <s v="2123C00042"/>
    <m/>
    <b v="0"/>
    <x v="0"/>
    <x v="1"/>
    <d v="2025-02-14T15:12:14"/>
    <m/>
    <m/>
    <x v="0"/>
    <n v="2"/>
    <s v="Jojeff Tagnong"/>
    <m/>
  </r>
  <r>
    <x v="67"/>
    <x v="1"/>
    <x v="5"/>
    <s v="CLFF_7210$$$2123C00050 Mktg Employee Exp"/>
    <s v="G000001294"/>
    <s v="L000013749"/>
    <s v="LFF (MDG-F)"/>
    <s v="2123C00050"/>
    <m/>
    <b v="0"/>
    <x v="0"/>
    <x v="1"/>
    <d v="2025-02-14T15:12:14"/>
    <m/>
    <m/>
    <x v="0"/>
    <n v="2"/>
    <s v="Jojeff Tagnong"/>
    <m/>
  </r>
  <r>
    <x v="67"/>
    <x v="1"/>
    <x v="5"/>
    <s v="CLFF_7210$$$2123C00061 AAIT - SBS India (SIAL)"/>
    <s v="G000001294"/>
    <s v="L000013749"/>
    <s v="LFF (MDG-F)"/>
    <s v="2123C00061"/>
    <m/>
    <b v="0"/>
    <x v="0"/>
    <x v="1"/>
    <d v="2025-02-14T15:12:14"/>
    <m/>
    <m/>
    <x v="0"/>
    <n v="2"/>
    <s v="Jojeff Tagnong"/>
    <m/>
  </r>
  <r>
    <x v="67"/>
    <x v="1"/>
    <x v="5"/>
    <s v="CLFF_7210$$$2123C00068 L &amp; P Management-APAC"/>
    <s v="G000001294"/>
    <s v="L000013749"/>
    <s v="LFF (MDG-F)"/>
    <s v="2123C00068"/>
    <m/>
    <b v="0"/>
    <x v="0"/>
    <x v="1"/>
    <d v="2025-02-14T15:12:14"/>
    <m/>
    <m/>
    <x v="0"/>
    <n v="2"/>
    <s v="Jojeff Tagnong"/>
    <m/>
  </r>
  <r>
    <x v="67"/>
    <x v="1"/>
    <x v="5"/>
    <s v="CLFF_7210$$$2123C00082 APAC MSX SBS"/>
    <s v="G000001294"/>
    <s v="L000013749"/>
    <s v="LFF (MDG-F)"/>
    <s v="2123C00082"/>
    <m/>
    <b v="0"/>
    <x v="0"/>
    <x v="1"/>
    <d v="2025-02-14T15:12:14"/>
    <m/>
    <m/>
    <x v="0"/>
    <n v="2"/>
    <s v="Jojeff Tagnong"/>
    <m/>
  </r>
  <r>
    <x v="67"/>
    <x v="1"/>
    <x v="5"/>
    <s v="CLFF_7210$$$2123C00004 Com - Cash Collection WE"/>
    <s v="G000001295"/>
    <s v="L000013750"/>
    <s v="LFF (MDG-F)"/>
    <s v="2123C00004"/>
    <m/>
    <b v="0"/>
    <x v="0"/>
    <x v="1"/>
    <d v="2025-02-14T15:12:14"/>
    <m/>
    <m/>
    <x v="0"/>
    <n v="2"/>
    <s v="Jojeff Tagnong"/>
    <m/>
  </r>
  <r>
    <x v="67"/>
    <x v="1"/>
    <x v="5"/>
    <s v="CLFF_7210$$$2123C00007 R&amp;A Com - Customer Service WE"/>
    <s v="G000001295"/>
    <s v="L000013750"/>
    <s v="LFF (MDG-F)"/>
    <s v="2123C00007"/>
    <m/>
    <b v="0"/>
    <x v="0"/>
    <x v="1"/>
    <d v="2025-02-14T15:12:14"/>
    <m/>
    <m/>
    <x v="0"/>
    <n v="2"/>
    <s v="Jojeff Tagnong"/>
    <m/>
  </r>
  <r>
    <x v="67"/>
    <x v="1"/>
    <x v="5"/>
    <s v="CLFF_7210$$$2123C00043 SBS Sales Enablement"/>
    <s v="G000001295"/>
    <s v="L000013750"/>
    <s v="LFF (MDG-F)"/>
    <s v="2123C00043"/>
    <m/>
    <b v="0"/>
    <x v="0"/>
    <x v="1"/>
    <d v="2025-02-14T15:12:14"/>
    <m/>
    <m/>
    <x v="0"/>
    <n v="2"/>
    <s v="Jojeff Tagnong"/>
    <m/>
  </r>
  <r>
    <x v="67"/>
    <x v="1"/>
    <x v="5"/>
    <s v="CLFF_7210$$$2123C00044 SBS Tech Service-Field Marketing-SFDC"/>
    <s v="G000001295"/>
    <s v="L000013750"/>
    <s v="LFF (MDG-F)"/>
    <s v="2123C00044"/>
    <m/>
    <b v="0"/>
    <x v="0"/>
    <x v="1"/>
    <d v="2025-02-14T15:12:14"/>
    <m/>
    <m/>
    <x v="0"/>
    <n v="2"/>
    <s v="Jojeff Tagnong"/>
    <m/>
  </r>
  <r>
    <x v="67"/>
    <x v="1"/>
    <x v="5"/>
    <s v="CLFF_7210$$$2123C00045 SBS TchSrv EMEA APAC"/>
    <s v="G000001295"/>
    <s v="L000013750"/>
    <s v="LFF (MDG-F)"/>
    <s v="2123C00045"/>
    <m/>
    <b v="0"/>
    <x v="0"/>
    <x v="1"/>
    <d v="2025-02-14T15:12:14"/>
    <m/>
    <m/>
    <x v="0"/>
    <n v="2"/>
    <s v="Jojeff Tagnong"/>
    <m/>
  </r>
  <r>
    <x v="67"/>
    <x v="1"/>
    <x v="5"/>
    <s v="CLFF_7210$$$2123C00074 SBS Pharma WE"/>
    <s v="G000001295"/>
    <s v="L000013750"/>
    <s v="LFF (MDG-F)"/>
    <s v="2123C00074"/>
    <m/>
    <b v="0"/>
    <x v="0"/>
    <x v="1"/>
    <d v="2025-02-14T15:12:14"/>
    <m/>
    <m/>
    <x v="0"/>
    <n v="2"/>
    <s v="Jojeff Tagnong"/>
    <m/>
  </r>
  <r>
    <x v="67"/>
    <x v="1"/>
    <x v="5"/>
    <s v="CLFF_7210$$$2123C00085 SBS Demand Planning - Order Management"/>
    <s v="G000001295"/>
    <s v="L000013750"/>
    <s v="LFF (MDG-F)"/>
    <s v="2123C00085"/>
    <m/>
    <b v="0"/>
    <x v="0"/>
    <x v="1"/>
    <d v="2025-02-14T15:12:14"/>
    <m/>
    <m/>
    <x v="0"/>
    <n v="2"/>
    <s v="Jojeff Tagnong"/>
    <m/>
  </r>
  <r>
    <x v="67"/>
    <x v="1"/>
    <x v="5"/>
    <s v="CLFF_7210$$$2123C00091 DARwin Field Marketing support"/>
    <s v="G000001295"/>
    <s v="L000013750"/>
    <s v="LFF (MDG-F)"/>
    <s v="2123C00091"/>
    <m/>
    <b v="0"/>
    <x v="0"/>
    <x v="1"/>
    <d v="2025-02-14T15:12:14"/>
    <m/>
    <m/>
    <x v="0"/>
    <n v="2"/>
    <s v="Jojeff Tagnong"/>
    <m/>
  </r>
  <r>
    <x v="67"/>
    <x v="1"/>
    <x v="5"/>
    <s v="CLFF_7210$$$2123C08478 SMI - SBS Strategic Pricing"/>
    <s v="G000001295"/>
    <s v="L000013750"/>
    <s v="LFF (MDG-F)"/>
    <s v="2123C08478"/>
    <m/>
    <b v="0"/>
    <x v="0"/>
    <x v="1"/>
    <d v="2025-02-14T15:12:14"/>
    <m/>
    <m/>
    <x v="0"/>
    <n v="2"/>
    <s v="Jojeff Tagnong"/>
    <m/>
  </r>
  <r>
    <x v="67"/>
    <x v="1"/>
    <x v="5"/>
    <s v="CLFF_7210$$$2123C08504 R&amp;A Com - CRM support"/>
    <s v="G000001295"/>
    <s v="L000013750"/>
    <s v="LFF (MDG-F)"/>
    <s v="2123C08504"/>
    <m/>
    <b v="0"/>
    <x v="0"/>
    <x v="1"/>
    <d v="2025-02-14T15:12:14"/>
    <m/>
    <m/>
    <x v="0"/>
    <n v="2"/>
    <s v="Jojeff Tagnong"/>
    <m/>
  </r>
  <r>
    <x v="67"/>
    <x v="1"/>
    <x v="5"/>
    <s v="CLFF_7210$$$2123C0BS05 CEx BPEX WE"/>
    <s v="G000001295"/>
    <s v="L000013750"/>
    <s v="LFF (MDG-F)"/>
    <s v="2123C0BS05"/>
    <m/>
    <b v="0"/>
    <x v="0"/>
    <x v="1"/>
    <d v="2025-02-14T15:12:14"/>
    <m/>
    <m/>
    <x v="0"/>
    <n v="2"/>
    <s v="Jojeff Tagnong"/>
    <m/>
  </r>
  <r>
    <x v="67"/>
    <x v="1"/>
    <x v="5"/>
    <s v="CLFF_7210$$$2123C0BS06 CEx Customer Focus"/>
    <s v="G000001295"/>
    <s v="L000013750"/>
    <s v="LFF (MDG-F)"/>
    <s v="2123C0BS06"/>
    <m/>
    <b v="0"/>
    <x v="0"/>
    <x v="1"/>
    <d v="2025-02-14T15:12:14"/>
    <m/>
    <m/>
    <x v="0"/>
    <n v="2"/>
    <s v="Jojeff Tagnong"/>
    <m/>
  </r>
  <r>
    <x v="67"/>
    <x v="1"/>
    <x v="5"/>
    <s v="CLFF_7210$$$2123C0BS07 CEx Customer Focus"/>
    <s v="G000001295"/>
    <s v="L000013750"/>
    <s v="LFF (MDG-F)"/>
    <s v="2123C0BS07"/>
    <m/>
    <b v="0"/>
    <x v="0"/>
    <x v="1"/>
    <d v="2025-02-14T15:12:14"/>
    <m/>
    <m/>
    <x v="0"/>
    <n v="2"/>
    <s v="Jojeff Tagnong"/>
    <m/>
  </r>
  <r>
    <x v="67"/>
    <x v="1"/>
    <x v="4"/>
    <s v="EMERAL_70006203991604 MM-SIAL Cross charge"/>
    <s v="G000001295"/>
    <s v="Trash"/>
    <s v="Non-LFF"/>
    <s v=""/>
    <s v="Mapped in Trash"/>
    <b v="0"/>
    <x v="0"/>
    <x v="1"/>
    <d v="2025-02-14T15:12:14"/>
    <m/>
    <m/>
    <x v="0"/>
    <n v="2"/>
    <s v="Jojeff Tagnong"/>
    <m/>
  </r>
  <r>
    <x v="67"/>
    <x v="1"/>
    <x v="5"/>
    <s v="CEMERAL_70006203991604 MM-SIAL Cross charge"/>
    <s v="G000001295"/>
    <s v="L000013750"/>
    <s v="Non-LFF"/>
    <s v=""/>
    <m/>
    <b v="0"/>
    <x v="0"/>
    <x v="1"/>
    <d v="2025-02-14T15:12:14"/>
    <m/>
    <m/>
    <x v="0"/>
    <n v="2"/>
    <s v="Jojeff Tagnong"/>
    <m/>
  </r>
  <r>
    <x v="67"/>
    <x v="1"/>
    <x v="5"/>
    <s v="CLFF_7210$$$2123C00011 SMI - SBS Product Management"/>
    <s v="G000001296"/>
    <s v="L000013751"/>
    <s v="LFF (MDG-F)"/>
    <s v="2123C00011"/>
    <m/>
    <b v="0"/>
    <x v="0"/>
    <x v="1"/>
    <d v="2025-02-14T15:12:14"/>
    <m/>
    <m/>
    <x v="0"/>
    <n v="2"/>
    <s v="Jojeff Tagnong"/>
    <m/>
  </r>
  <r>
    <x v="67"/>
    <x v="1"/>
    <x v="5"/>
    <s v="CLFF_7210$$$2123C00078 Cell Culture SBS 2"/>
    <s v="G000001296"/>
    <s v="L000013751"/>
    <s v="LFF (MDG-F)"/>
    <s v="2123C00078"/>
    <m/>
    <b v="0"/>
    <x v="0"/>
    <x v="1"/>
    <d v="2025-02-14T15:12:14"/>
    <m/>
    <m/>
    <x v="0"/>
    <n v="2"/>
    <s v="Jojeff Tagnong"/>
    <m/>
  </r>
  <r>
    <x v="67"/>
    <x v="1"/>
    <x v="5"/>
    <s v="CLFF_7210$$$2123C08519 SBS - SMI Product Support"/>
    <s v="G000001296"/>
    <s v="L000013751"/>
    <s v="LFF (MDG-F)"/>
    <s v="2123C08519"/>
    <m/>
    <b v="0"/>
    <x v="0"/>
    <x v="1"/>
    <d v="2025-02-14T15:12:14"/>
    <m/>
    <m/>
    <x v="0"/>
    <n v="2"/>
    <s v="Jojeff Tagnong"/>
    <m/>
  </r>
  <r>
    <x v="67"/>
    <x v="1"/>
    <x v="5"/>
    <s v="CLFF_7210$$$2123OF0010 SBS RPA Digitalization &amp; Automation"/>
    <s v="G000001334"/>
    <s v="L000013753"/>
    <s v="LFF (MDG-F)"/>
    <s v="2123OF0010"/>
    <m/>
    <b v="0"/>
    <x v="0"/>
    <x v="1"/>
    <d v="2025-02-14T15:12:14"/>
    <m/>
    <m/>
    <x v="0"/>
    <n v="2"/>
    <s v="Jojeff Tagnong"/>
    <m/>
  </r>
  <r>
    <x v="67"/>
    <x v="1"/>
    <x v="5"/>
    <s v="CLFF_7210$$$2123OF0018 SBS CTS Order Entry"/>
    <s v="G000001299"/>
    <s v="L000013753"/>
    <s v="LFF (MDG-F)"/>
    <s v="2123OF0018"/>
    <m/>
    <b v="0"/>
    <x v="0"/>
    <x v="1"/>
    <d v="2025-02-14T15:12:14"/>
    <m/>
    <m/>
    <x v="0"/>
    <n v="2"/>
    <s v="Jojeff Tagnong"/>
    <m/>
  </r>
  <r>
    <x v="67"/>
    <x v="1"/>
    <x v="5"/>
    <s v="CLFF_7210$$$2123C00009 SBS - PS Com Analytics"/>
    <s v="G000001337"/>
    <s v="L000013755"/>
    <s v="LFF (MDG-F)"/>
    <s v="2123C00009"/>
    <m/>
    <b v="0"/>
    <x v="0"/>
    <x v="1"/>
    <d v="2025-02-14T15:12:14"/>
    <m/>
    <m/>
    <x v="0"/>
    <n v="2"/>
    <s v="Jojeff Tagnong"/>
    <m/>
  </r>
  <r>
    <x v="67"/>
    <x v="1"/>
    <x v="5"/>
    <s v="CLFF_7210$$$2123C00022 SBS PS-Com analytics"/>
    <s v="G000001302"/>
    <s v="L000013755"/>
    <s v="LFF (MDG-F)"/>
    <s v="2123C00022"/>
    <m/>
    <b v="0"/>
    <x v="0"/>
    <x v="1"/>
    <d v="2025-02-14T15:12:14"/>
    <m/>
    <m/>
    <x v="0"/>
    <n v="2"/>
    <s v="Jojeff Tagnong"/>
    <m/>
  </r>
  <r>
    <x v="67"/>
    <x v="1"/>
    <x v="5"/>
    <s v="CLFF_7210$$$2123C00098 SBS Commercial Excellence NA PS"/>
    <s v="G000001302"/>
    <s v="L000013755"/>
    <s v="LFF (MDG-F)"/>
    <s v="2123C00098"/>
    <m/>
    <b v="0"/>
    <x v="0"/>
    <x v="1"/>
    <d v="2025-02-14T15:12:14"/>
    <m/>
    <m/>
    <x v="0"/>
    <n v="2"/>
    <s v="Jojeff Tagnong"/>
    <m/>
  </r>
  <r>
    <x v="67"/>
    <x v="1"/>
    <x v="5"/>
    <s v="CLFF_7210$$$2123C00103 SFDC Automation Project"/>
    <s v="G000001337"/>
    <s v="L000013755"/>
    <s v="LFF (MDG-F)"/>
    <s v="2123C00103"/>
    <m/>
    <b v="0"/>
    <x v="0"/>
    <x v="1"/>
    <d v="2025-02-14T15:12:14"/>
    <m/>
    <m/>
    <x v="0"/>
    <n v="2"/>
    <s v="Jojeff Tagnong"/>
    <m/>
  </r>
  <r>
    <x v="67"/>
    <x v="1"/>
    <x v="5"/>
    <s v="CLFF_7210$$$2123C00102 SBS P&amp;FM business operations"/>
    <s v="G000001303"/>
    <s v="L000013756"/>
    <s v="LFF (MDG-F)"/>
    <s v="2123C00102"/>
    <m/>
    <b v="0"/>
    <x v="0"/>
    <x v="1"/>
    <d v="2025-02-14T15:12:14"/>
    <m/>
    <m/>
    <x v="0"/>
    <n v="2"/>
    <s v="Jojeff Tagnong"/>
    <m/>
  </r>
  <r>
    <x v="67"/>
    <x v="1"/>
    <x v="5"/>
    <s v="CLFF_7210$$$2123OF0009 Business Performance - Reporting &amp; Tools"/>
    <s v="G000001303"/>
    <s v="L000013756"/>
    <s v="LFF (MDG-F)"/>
    <s v="2123OF0009"/>
    <m/>
    <b v="0"/>
    <x v="0"/>
    <x v="1"/>
    <d v="2025-02-14T15:12:14"/>
    <m/>
    <m/>
    <x v="0"/>
    <n v="2"/>
    <s v="Jojeff Tagnong"/>
    <m/>
  </r>
  <r>
    <x v="67"/>
    <x v="1"/>
    <x v="5"/>
    <s v="CLFF_7210$$$2123TPSZ91 SBS Direct Purchasing Team"/>
    <s v="G000001306"/>
    <s v="L000013758"/>
    <s v="LFF (MDG-F)"/>
    <s v="2123TPSZ91"/>
    <m/>
    <b v="0"/>
    <x v="0"/>
    <x v="1"/>
    <d v="2025-02-14T15:12:14"/>
    <m/>
    <m/>
    <x v="0"/>
    <n v="2"/>
    <s v="Jojeff Tagnong"/>
    <m/>
  </r>
  <r>
    <x v="67"/>
    <x v="1"/>
    <x v="5"/>
    <s v="CLFF_7210$$$2123TPSZ93 SBS RPA ISCO support"/>
    <s v="G000001341"/>
    <s v="L000013758"/>
    <s v="LFF (MDG-F)"/>
    <s v="2123TPSZ93"/>
    <m/>
    <b v="0"/>
    <x v="0"/>
    <x v="1"/>
    <d v="2025-02-14T15:12:14"/>
    <m/>
    <m/>
    <x v="0"/>
    <n v="2"/>
    <s v="Jojeff Tagnong"/>
    <m/>
  </r>
  <r>
    <x v="67"/>
    <x v="1"/>
    <x v="5"/>
    <s v="CLFF_7210$$$2123L80001 SBS RPA Danvers ISCO"/>
    <s v="G000001307"/>
    <s v="L000013759"/>
    <s v="LFF (MDG-F)"/>
    <s v="2123L80001"/>
    <m/>
    <b v="0"/>
    <x v="0"/>
    <x v="1"/>
    <d v="2025-02-14T15:12:14"/>
    <m/>
    <m/>
    <x v="0"/>
    <n v="2"/>
    <s v="Jojeff Tagnong"/>
    <m/>
  </r>
  <r>
    <x v="67"/>
    <x v="1"/>
    <x v="5"/>
    <s v="CLFF_7210$$$2123TPSZ90 SBS Supply Chain"/>
    <s v="G000001307"/>
    <s v="L000013759"/>
    <s v="LFF (MDG-F)"/>
    <s v="2123TPSZ90"/>
    <m/>
    <b v="0"/>
    <x v="0"/>
    <x v="1"/>
    <d v="2025-02-14T15:12:14"/>
    <m/>
    <m/>
    <x v="0"/>
    <n v="2"/>
    <s v="Jojeff Tagnong"/>
    <m/>
  </r>
  <r>
    <x v="67"/>
    <x v="1"/>
    <x v="5"/>
    <s v="CLFF_7210$$$2123TQJZ94 SBS RPA for APAC Warehouse"/>
    <s v="G000001343"/>
    <s v="L000013760"/>
    <s v="LFF (MDG-F)"/>
    <s v="2123TQJZ94"/>
    <m/>
    <b v="0"/>
    <x v="0"/>
    <x v="1"/>
    <d v="2025-02-14T15:12:14"/>
    <m/>
    <m/>
    <x v="0"/>
    <n v="2"/>
    <s v="Jojeff Tagnong"/>
    <m/>
  </r>
  <r>
    <x v="67"/>
    <x v="1"/>
    <x v="5"/>
    <s v="CLFF_7210$$$2123OF0015 Digital COE Project Management"/>
    <s v="G000001316"/>
    <s v="L000013762"/>
    <s v="LFF (MDG-F)"/>
    <s v="2123OF0015"/>
    <m/>
    <b v="0"/>
    <x v="0"/>
    <x v="1"/>
    <d v="2025-02-14T15:12:14"/>
    <m/>
    <m/>
    <x v="0"/>
    <n v="2"/>
    <s v="Jojeff Tagnong"/>
    <m/>
  </r>
  <r>
    <x v="67"/>
    <x v="1"/>
    <x v="5"/>
    <s v="CLFF_7210$$$2123L50024 LS-QD MDM"/>
    <s v="G000001317"/>
    <s v="L000013764"/>
    <s v="LFF (MDG-F)"/>
    <s v="2123L50024"/>
    <m/>
    <b v="0"/>
    <x v="0"/>
    <x v="1"/>
    <d v="2025-02-14T15:12:14"/>
    <m/>
    <m/>
    <x v="0"/>
    <n v="2"/>
    <s v="Jojeff Tagnong"/>
    <m/>
  </r>
  <r>
    <x v="67"/>
    <x v="1"/>
    <x v="5"/>
    <s v="CLFF_7210$$$2123L58472 LS-Q Regulatory - SBS IN"/>
    <s v="G000001317"/>
    <s v="L000013765"/>
    <s v="LFF (MDG-F)"/>
    <s v="2123L58472"/>
    <m/>
    <b v="0"/>
    <x v="0"/>
    <x v="1"/>
    <d v="2025-02-14T15:12:14"/>
    <m/>
    <m/>
    <x v="0"/>
    <n v="2"/>
    <s v="Jojeff Tagnong"/>
    <m/>
  </r>
  <r>
    <x v="67"/>
    <x v="1"/>
    <x v="5"/>
    <s v="CLFF_7210$$$2123L50006 LS-QD SBS Support"/>
    <s v="G000001317"/>
    <s v="L000013765"/>
    <s v="LFF (MDG-F)"/>
    <s v="2123L50006"/>
    <m/>
    <b v="0"/>
    <x v="0"/>
    <x v="1"/>
    <d v="2025-02-14T15:12:14"/>
    <m/>
    <m/>
    <x v="0"/>
    <n v="2"/>
    <s v="Jojeff Tagnong"/>
    <m/>
  </r>
  <r>
    <x v="67"/>
    <x v="1"/>
    <x v="5"/>
    <s v="CLFF_7210$$$2123L50005 LS-QH SBS Support"/>
    <s v="G000001352"/>
    <s v="L000013765"/>
    <s v="LFF (MDG-F)"/>
    <s v="2123L50005"/>
    <m/>
    <b v="0"/>
    <x v="0"/>
    <x v="1"/>
    <d v="2025-02-14T15:12:14"/>
    <m/>
    <m/>
    <x v="0"/>
    <n v="2"/>
    <s v="Jojeff Tagnong"/>
    <m/>
  </r>
  <r>
    <x v="67"/>
    <x v="1"/>
    <x v="5"/>
    <s v="CLFF_7210$$$2123L50003 LS-QS SBS Support"/>
    <s v="G000001317"/>
    <s v="L000013766"/>
    <s v="LFF (MDG-F)"/>
    <s v="2123L50003"/>
    <m/>
    <b v="0"/>
    <x v="0"/>
    <x v="1"/>
    <d v="2025-02-14T15:12:14"/>
    <m/>
    <m/>
    <x v="0"/>
    <n v="2"/>
    <s v="Jojeff Tagnong"/>
    <m/>
  </r>
  <r>
    <x v="67"/>
    <x v="1"/>
    <x v="5"/>
    <s v="CLFF_7210$$$2123L50004 LS-QR SBS Support"/>
    <s v="G000001317"/>
    <s v="L000013767"/>
    <s v="LFF (MDG-F)"/>
    <s v="2123L50004"/>
    <m/>
    <b v="0"/>
    <x v="0"/>
    <x v="1"/>
    <d v="2025-02-14T15:12:14"/>
    <m/>
    <m/>
    <x v="0"/>
    <n v="2"/>
    <s v="Jojeff Tagnong"/>
    <m/>
  </r>
  <r>
    <x v="67"/>
    <x v="1"/>
    <x v="5"/>
    <s v="CLFF_7210$$$2123C00112 SBS Enabling Sourcing"/>
    <s v="G000001318"/>
    <s v="L000013768"/>
    <s v="LFF (MDG-F)"/>
    <s v="2123C00112"/>
    <m/>
    <b v="0"/>
    <x v="0"/>
    <x v="1"/>
    <d v="2025-02-14T15:12:14"/>
    <m/>
    <m/>
    <x v="0"/>
    <n v="2"/>
    <s v="Jojeff Tagnong"/>
    <m/>
  </r>
  <r>
    <x v="67"/>
    <x v="1"/>
    <x v="5"/>
    <s v="CLFF_7210$$$2123OF0025 SBS PS Value Stream"/>
    <s v="G000001309"/>
    <s v="L000013776"/>
    <s v="LFF (MDG-F)"/>
    <s v="2123OF0025"/>
    <m/>
    <b v="0"/>
    <x v="0"/>
    <x v="1"/>
    <d v="2025-02-14T15:12:14"/>
    <m/>
    <m/>
    <x v="0"/>
    <n v="2"/>
    <s v="Jojeff Tagnong"/>
    <m/>
  </r>
  <r>
    <x v="67"/>
    <x v="1"/>
    <x v="5"/>
    <s v="CLFF_7210$$$2123OF0024 SBS WCOGS Support"/>
    <s v="G000001310"/>
    <s v="L000013777"/>
    <s v="LFF (MDG-F)"/>
    <s v="2123OF0024"/>
    <m/>
    <b v="0"/>
    <x v="0"/>
    <x v="1"/>
    <d v="2025-02-14T15:12:14"/>
    <m/>
    <m/>
    <x v="0"/>
    <n v="2"/>
    <s v="Jojeff Tagnong"/>
    <m/>
  </r>
  <r>
    <x v="67"/>
    <x v="1"/>
    <x v="5"/>
    <s v="CLFF_7210$$$2123OF0021 SBS ISCO AEM Support"/>
    <s v="G000001311"/>
    <s v="L000013778"/>
    <s v="LFF (MDG-F)"/>
    <s v="2123OF0021"/>
    <m/>
    <b v="0"/>
    <x v="0"/>
    <x v="1"/>
    <d v="2025-02-14T15:12:14"/>
    <m/>
    <m/>
    <x v="0"/>
    <n v="2"/>
    <s v="Jojeff Tagnong"/>
    <m/>
  </r>
  <r>
    <x v="67"/>
    <x v="1"/>
    <x v="5"/>
    <s v="OL000013741_I GSS - SLS (direct input)"/>
    <s v="G000000184"/>
    <s v="L000013741"/>
    <s v="Non-LFF"/>
    <s v=""/>
    <m/>
    <b v="0"/>
    <x v="0"/>
    <x v="1"/>
    <d v="2025-02-14T15:12:14"/>
    <m/>
    <m/>
    <x v="0"/>
    <n v="2"/>
    <s v="Jojeff Tagnong"/>
    <m/>
  </r>
  <r>
    <x v="67"/>
    <x v="1"/>
    <x v="5"/>
    <s v="OL000013752_I GSS - LSS (direct input)"/>
    <s v="G000000184"/>
    <s v="L000013752"/>
    <s v="Non-LFF"/>
    <s v=""/>
    <m/>
    <b v="0"/>
    <x v="0"/>
    <x v="1"/>
    <d v="2025-02-14T15:12:14"/>
    <m/>
    <m/>
    <x v="0"/>
    <n v="2"/>
    <s v="Jojeff Tagnong"/>
    <m/>
  </r>
  <r>
    <x v="67"/>
    <x v="1"/>
    <x v="5"/>
    <s v="OL000013754_I GSS - PS (direct input)"/>
    <s v="G000000184"/>
    <s v="L000013754"/>
    <s v="Non-LFF"/>
    <s v=""/>
    <m/>
    <b v="0"/>
    <x v="0"/>
    <x v="1"/>
    <d v="2025-02-14T15:12:14"/>
    <m/>
    <m/>
    <x v="0"/>
    <n v="2"/>
    <s v="Jojeff Tagnong"/>
    <m/>
  </r>
  <r>
    <x v="67"/>
    <x v="1"/>
    <x v="5"/>
    <s v="OL000013757_I GSS - ISCO (direct input)"/>
    <s v="G000000184"/>
    <s v="L000013757"/>
    <s v="Non-LFF"/>
    <s v=""/>
    <m/>
    <b v="0"/>
    <x v="0"/>
    <x v="1"/>
    <d v="2025-02-14T15:12:14"/>
    <m/>
    <m/>
    <x v="0"/>
    <n v="2"/>
    <s v="Jojeff Tagnong"/>
    <m/>
  </r>
  <r>
    <x v="67"/>
    <x v="1"/>
    <x v="5"/>
    <s v="OL000013761_I Enabling Functions GSS COE (direct input)"/>
    <s v="G000000184"/>
    <s v="L000013761"/>
    <s v="Non-LFF"/>
    <s v=""/>
    <m/>
    <b v="0"/>
    <x v="0"/>
    <x v="1"/>
    <d v="2025-02-14T15:12:14"/>
    <m/>
    <m/>
    <x v="0"/>
    <n v="2"/>
    <s v="Jojeff Tagnong"/>
    <m/>
  </r>
  <r>
    <x v="68"/>
    <x v="1"/>
    <x v="4"/>
    <s v="CLFF_VMCA$$$US20Z01000 Automatic Account Assignment OKB9"/>
    <s v="P000001045"/>
    <s v="DFLTPGCOH Default - Unmapped Objects"/>
    <s v="LFF (MDG-F)"/>
    <s v="US20Z01000"/>
    <s v="Not found in MDGF"/>
    <b v="0"/>
    <x v="3"/>
    <x v="1"/>
    <d v="2025-02-17T15:23:20"/>
    <m/>
    <m/>
    <x v="0"/>
    <n v="1"/>
    <s v="Eivy Denine Cruz"/>
    <m/>
  </r>
  <r>
    <x v="68"/>
    <x v="1"/>
    <x v="4"/>
    <s v="CLFF_VMCA$$$US16Z01000 Automatic Account Assignment OKB9"/>
    <s v="P000001045"/>
    <s v="DFLTPGCOH Default - Unmapped Objects"/>
    <s v="LFF (MDG-F)"/>
    <s v="US16Z01000"/>
    <s v="Not found in MDGF"/>
    <b v="0"/>
    <x v="3"/>
    <x v="1"/>
    <d v="2025-02-17T15:23:20"/>
    <m/>
    <m/>
    <x v="0"/>
    <n v="1"/>
    <s v="Eivy Denine Cruz"/>
    <m/>
  </r>
  <r>
    <x v="68"/>
    <x v="1"/>
    <x v="4"/>
    <s v="CLFF_VMCA$$$US14Z01000 Automatic Account Assignment OKB9"/>
    <s v="P000001045"/>
    <s v="DFLTPGCOH Default - Unmapped Objects"/>
    <s v="LFF (MDG-F)"/>
    <s v="US14Z01000"/>
    <s v="Not found in MDGF"/>
    <b v="0"/>
    <x v="3"/>
    <x v="1"/>
    <d v="2025-02-17T15:23:20"/>
    <m/>
    <m/>
    <x v="0"/>
    <n v="1"/>
    <s v="Eivy Denine Cruz"/>
    <m/>
  </r>
  <r>
    <x v="68"/>
    <x v="1"/>
    <x v="4"/>
    <s v="CLFF_VMCA$$$US15Z01000 Automatic Account Assignment OKB9"/>
    <s v="P000001045"/>
    <s v="DFLTPGCOH Default - Unmapped Objects"/>
    <s v="LFF (MDG-F)"/>
    <s v="US15Z01000"/>
    <s v="Not found in MDGF"/>
    <b v="0"/>
    <x v="3"/>
    <x v="1"/>
    <d v="2025-02-17T15:23:20"/>
    <m/>
    <m/>
    <x v="0"/>
    <n v="1"/>
    <s v="Eivy Denine Cruz"/>
    <m/>
  </r>
  <r>
    <x v="68"/>
    <x v="1"/>
    <x v="4"/>
    <s v="CLFF_1000$$$US01TNHZ06 EL-SC-E Capital Efficiency &amp; Project Dev"/>
    <s v="P000001191"/>
    <s v="DFLTPGCOH Default - Unmapped Objects"/>
    <s v="LFF (MDG-F)"/>
    <s v="US01TNHZ06"/>
    <s v="Not found in MDGF"/>
    <b v="0"/>
    <x v="3"/>
    <x v="1"/>
    <d v="2025-02-17T15:23:20"/>
    <m/>
    <m/>
    <x v="0"/>
    <n v="1"/>
    <s v="Eivy Denine Cruz"/>
    <m/>
  </r>
  <r>
    <x v="68"/>
    <x v="1"/>
    <x v="4"/>
    <s v="CLFF_1000$$$TW03TOKA00 EL-SC-E Capital Efficiency &amp; Project Dev"/>
    <s v="P000001191"/>
    <s v="DFLTPGCOH Default - Unmapped Objects"/>
    <s v="LFF (MDG-F)"/>
    <s v="TW03TOKA00"/>
    <s v="Not found in MDGF"/>
    <b v="0"/>
    <x v="3"/>
    <x v="1"/>
    <d v="2025-02-17T15:23:20"/>
    <m/>
    <m/>
    <x v="0"/>
    <n v="1"/>
    <s v="Eivy Denine Cruz"/>
    <m/>
  </r>
  <r>
    <x v="68"/>
    <x v="1"/>
    <x v="4"/>
    <s v="CLFF_1000$$$US01TNHZ05 EL-SC-E Global Techn. &amp; Engineering SMEs"/>
    <s v="P000001195"/>
    <s v="DFLTPGCOH Default - Unmapped Objects"/>
    <s v="LFF (MDG-F)"/>
    <s v="US01TNHZ05"/>
    <s v="Not found in MDGF"/>
    <b v="0"/>
    <x v="3"/>
    <x v="1"/>
    <d v="2025-02-17T15:23:20"/>
    <m/>
    <m/>
    <x v="0"/>
    <n v="1"/>
    <s v="Eivy Denine Cruz"/>
    <m/>
  </r>
  <r>
    <x v="68"/>
    <x v="1"/>
    <x v="6"/>
    <s v="CLFF_1000$$$US01TN0001 US ELDP Central CC"/>
    <s v="P000001187"/>
    <s v="P000000635 EL-SC-E Engineering"/>
    <s v="LFF (MDG-F)"/>
    <s v="US01TN0001"/>
    <m/>
    <b v="0"/>
    <x v="3"/>
    <x v="1"/>
    <d v="2025-02-17T15:23:20"/>
    <m/>
    <m/>
    <x v="0"/>
    <n v="1"/>
    <s v="Eivy Denine Cruz"/>
    <m/>
  </r>
  <r>
    <x v="68"/>
    <x v="1"/>
    <x v="6"/>
    <s v="CLFF_VMCA$$$US10TN2100 US ELDP Central CC"/>
    <s v="P000001187"/>
    <s v="P000000635 EL-SC-E Engineering"/>
    <s v="LFF (MDG-F)"/>
    <s v="US10TN2100"/>
    <m/>
    <b v="0"/>
    <x v="3"/>
    <x v="1"/>
    <d v="2025-02-17T15:23:20"/>
    <m/>
    <m/>
    <x v="0"/>
    <n v="1"/>
    <s v="Eivy Denine Cruz"/>
    <m/>
  </r>
  <r>
    <x v="68"/>
    <x v="1"/>
    <x v="6"/>
    <s v="CLFF_VMCA$$$CN10C01004 RedOx Operations Technology"/>
    <s v="P000001193"/>
    <s v="P000001187 EL-SC-E Engineering Head"/>
    <s v="LFF (MDG-F)"/>
    <s v="CN10C01004"/>
    <m/>
    <b v="0"/>
    <x v="3"/>
    <x v="1"/>
    <d v="2025-02-17T15:23:20"/>
    <m/>
    <m/>
    <x v="0"/>
    <n v="1"/>
    <s v="Eivy Denine Cruz"/>
    <m/>
  </r>
  <r>
    <x v="68"/>
    <x v="1"/>
    <x v="5"/>
    <s v="CFLTFLE_2152IMIPARVR02 AR VR Pilot Line"/>
    <s v="P000000649"/>
    <s v="DFLTPGCOH_BF-CU_002152"/>
    <s v="Non-LFF"/>
    <s v=""/>
    <m/>
    <b v="0"/>
    <x v="3"/>
    <x v="1"/>
    <d v="2025-02-17T15:23:20"/>
    <m/>
    <m/>
    <x v="0"/>
    <n v="1"/>
    <s v="Eivy Denine Cruz"/>
    <m/>
  </r>
  <r>
    <x v="69"/>
    <x v="1"/>
    <x v="5"/>
    <s v="CPRJ-9820230002 ALISERTIB, MLN 8237 ML8 Puma"/>
    <s v="L000013151"/>
    <s v="L000011470"/>
    <s v="Non-LFF"/>
    <s v=""/>
    <m/>
    <b v="0"/>
    <x v="2"/>
    <x v="1"/>
    <d v="2025-02-18T06:18:31"/>
    <m/>
    <m/>
    <x v="0"/>
    <n v="0"/>
    <s v="Jayson Martinez"/>
    <m/>
  </r>
  <r>
    <x v="69"/>
    <x v="1"/>
    <x v="5"/>
    <s v="CPRJ-9820230003 SSP IMMUNOGEN"/>
    <s v="L000013151"/>
    <s v="L000011470"/>
    <s v="Non-LFF"/>
    <s v=""/>
    <m/>
    <b v="0"/>
    <x v="2"/>
    <x v="1"/>
    <d v="2025-02-18T06:18:31"/>
    <m/>
    <m/>
    <x v="0"/>
    <n v="0"/>
    <s v="Jayson Martinez"/>
    <m/>
  </r>
  <r>
    <x v="69"/>
    <x v="1"/>
    <x v="5"/>
    <s v="CPRJ-13870 GY3 Non-GMP Production for Oncternal"/>
    <s v="L000013151"/>
    <s v="L000011470"/>
    <s v="Non-LFF"/>
    <s v=""/>
    <m/>
    <b v="0"/>
    <x v="2"/>
    <x v="1"/>
    <d v="2025-02-18T06:18:31"/>
    <m/>
    <m/>
    <x v="0"/>
    <n v="0"/>
    <s v="Jayson Martinez"/>
    <m/>
  </r>
  <r>
    <x v="69"/>
    <x v="1"/>
    <x v="5"/>
    <s v="CPRJ-9820220011 RED-601(ER6) Exelixis Development"/>
    <s v="L000013151"/>
    <s v="L000011470"/>
    <s v="Non-LFF"/>
    <s v=""/>
    <m/>
    <b v="0"/>
    <x v="2"/>
    <x v="1"/>
    <d v="2025-02-18T06:18:31"/>
    <m/>
    <m/>
    <x v="0"/>
    <n v="0"/>
    <s v="Jayson Martinez"/>
    <m/>
  </r>
  <r>
    <x v="69"/>
    <x v="1"/>
    <x v="5"/>
    <s v="IPHOENX_000400762139 Telios Cogs"/>
    <s v="L000013151"/>
    <s v="L000011470"/>
    <s v="Non-LFF"/>
    <s v=""/>
    <m/>
    <b v="0"/>
    <x v="2"/>
    <x v="1"/>
    <d v="2025-02-18T06:18:31"/>
    <m/>
    <m/>
    <x v="0"/>
    <n v="0"/>
    <s v="Jayson Martinez"/>
    <m/>
  </r>
  <r>
    <x v="70"/>
    <x v="1"/>
    <x v="5"/>
    <s v="D00120400000000 SDC-OLED-IT-T2 prime"/>
    <s v="P000001233"/>
    <s v="DFLTPGCOH_000000 Trustees of the Sigma-Aldrich Pension Scheme (UK), UK"/>
    <s v="Non-LFF"/>
    <s v=""/>
    <m/>
    <b v="0"/>
    <x v="3"/>
    <x v="1"/>
    <d v="2025-02-17T15:29:53"/>
    <m/>
    <m/>
    <x v="0"/>
    <n v="1"/>
    <s v="Uros Jablanov"/>
    <m/>
  </r>
  <r>
    <x v="70"/>
    <x v="1"/>
    <x v="5"/>
    <s v="D00124000000000 Unity-SC Cross-collaborations"/>
    <s v="P000001243"/>
    <s v="DFLTPGCOH_000000 Trustees of the Sigma-Aldrich Pension Scheme (UK), UK"/>
    <s v="Non-LFF"/>
    <s v=""/>
    <m/>
    <b v="0"/>
    <x v="3"/>
    <x v="1"/>
    <d v="2025-02-17T15:29:53"/>
    <m/>
    <m/>
    <x v="0"/>
    <n v="1"/>
    <s v="Uros Jablanov"/>
    <m/>
  </r>
  <r>
    <x v="70"/>
    <x v="1"/>
    <x v="5"/>
    <s v="D00124200000000 CSOT-OLED-Mobile-C11"/>
    <s v="P000001229"/>
    <s v="DFLTPGCOH_000000 Trustees of the Sigma-Aldrich Pension Scheme (UK), UK"/>
    <s v="Non-LFF"/>
    <s v=""/>
    <m/>
    <b v="0"/>
    <x v="3"/>
    <x v="1"/>
    <d v="2025-02-17T15:29:53"/>
    <m/>
    <m/>
    <x v="0"/>
    <n v="1"/>
    <s v="Uros Jablanov"/>
    <m/>
  </r>
  <r>
    <x v="70"/>
    <x v="1"/>
    <x v="5"/>
    <s v="D00124300000000 Exploration of New Ideas AR/VR"/>
    <s v="P000001252"/>
    <s v="DFLTPGCOH_000000 Trustees of the Sigma-Aldrich Pension Scheme (UK), UK"/>
    <s v="Non-LFF"/>
    <s v=""/>
    <m/>
    <b v="0"/>
    <x v="3"/>
    <x v="1"/>
    <d v="2025-02-17T15:29:53"/>
    <m/>
    <m/>
    <x v="0"/>
    <n v="1"/>
    <s v="Uros Jablanov"/>
    <m/>
  </r>
  <r>
    <x v="70"/>
    <x v="1"/>
    <x v="5"/>
    <s v="D00124400000000 LCOS"/>
    <s v="P000001252"/>
    <s v="DFLTPGCOH_000000 Trustees of the Sigma-Aldrich Pension Scheme (UK), UK"/>
    <s v="Non-LFF"/>
    <s v=""/>
    <m/>
    <b v="0"/>
    <x v="3"/>
    <x v="1"/>
    <d v="2025-02-17T15:29:53"/>
    <m/>
    <m/>
    <x v="0"/>
    <n v="1"/>
    <s v="Uros Jablanov"/>
    <m/>
  </r>
  <r>
    <x v="70"/>
    <x v="1"/>
    <x v="5"/>
    <s v="ITEMPEU_001300003831 Exploration of new ideas AR/VR UK"/>
    <s v="P000001252"/>
    <s v="DFLTPGCOH_BF-DD_002163_IO"/>
    <s v="Non-LFF"/>
    <s v=""/>
    <m/>
    <b v="0"/>
    <x v="3"/>
    <x v="1"/>
    <d v="2025-02-17T15:29:53"/>
    <m/>
    <m/>
    <x v="0"/>
    <n v="1"/>
    <s v="Uros Jablanov"/>
    <m/>
  </r>
  <r>
    <x v="70"/>
    <x v="1"/>
    <x v="5"/>
    <s v="D00119900000000 OT R&amp;D IC Charge"/>
    <s v="P000001266"/>
    <s v="P000001243"/>
    <s v="Non-LFF"/>
    <s v=""/>
    <m/>
    <b v="0"/>
    <x v="3"/>
    <x v="1"/>
    <d v="2025-02-17T15:29:53"/>
    <m/>
    <m/>
    <x v="0"/>
    <n v="1"/>
    <s v="Uros Jablanov"/>
    <m/>
  </r>
  <r>
    <x v="70"/>
    <x v="1"/>
    <x v="5"/>
    <s v="D00121600000000 OT R&amp;D CrossCharge"/>
    <s v="P000001266"/>
    <s v="P000001243"/>
    <s v="Non-LFF"/>
    <s v=""/>
    <m/>
    <b v="0"/>
    <x v="3"/>
    <x v="1"/>
    <d v="2025-02-17T15:29:53"/>
    <m/>
    <m/>
    <x v="0"/>
    <n v="1"/>
    <s v="Uros Jablanov"/>
    <m/>
  </r>
  <r>
    <x v="70"/>
    <x v="1"/>
    <x v="5"/>
    <s v="D00120100000000 DPM R&amp;D IC Charge"/>
    <s v="P000001265"/>
    <s v="P000001209"/>
    <s v="Non-LFF"/>
    <s v=""/>
    <m/>
    <b v="0"/>
    <x v="3"/>
    <x v="1"/>
    <d v="2025-02-17T15:29:53"/>
    <m/>
    <m/>
    <x v="0"/>
    <n v="1"/>
    <s v="Uros Jablanov"/>
    <m/>
  </r>
  <r>
    <x v="70"/>
    <x v="1"/>
    <x v="5"/>
    <s v="D00121800000000 DPM R&amp;D CrossCharge"/>
    <s v="P000001265"/>
    <s v="P000001209"/>
    <s v="Non-LFF"/>
    <s v=""/>
    <m/>
    <b v="0"/>
    <x v="3"/>
    <x v="1"/>
    <d v="2025-02-17T15:29:53"/>
    <m/>
    <m/>
    <x v="0"/>
    <n v="1"/>
    <s v="Uros Jablanov"/>
    <m/>
  </r>
  <r>
    <x v="71"/>
    <x v="1"/>
    <x v="5"/>
    <s v="CTEMPLA_1000UY10100019"/>
    <s v="G000000758"/>
    <s v="G000000609"/>
    <s v="Non-LFF"/>
    <s v=""/>
    <m/>
    <b v="0"/>
    <x v="0"/>
    <x v="1"/>
    <d v="2025-02-17T17:10:05"/>
    <m/>
    <m/>
    <x v="0"/>
    <n v="1"/>
    <s v="Jojeff Tagnong"/>
    <m/>
  </r>
  <r>
    <x v="71"/>
    <x v="1"/>
    <x v="5"/>
    <s v="CTEMPLA_1000UY10100028"/>
    <s v="G000000200"/>
    <s v="G000000611"/>
    <s v="Non-LFF"/>
    <s v=""/>
    <m/>
    <b v="0"/>
    <x v="0"/>
    <x v="1"/>
    <d v="2025-02-17T17:10:05"/>
    <m/>
    <m/>
    <x v="0"/>
    <n v="1"/>
    <s v="Jojeff Tagnong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27" firstHeaderRow="1" firstDataRow="1" firstDataCol="1" rowPageCount="1" colPageCount="1"/>
  <pivotFields count="19">
    <pivotField axis="axisRow" showAll="0" sortType="ascending">
      <items count="1254">
        <item m="1" x="638"/>
        <item x="0"/>
        <item m="1" x="708"/>
        <item m="1" x="1129"/>
        <item m="1" x="291"/>
        <item m="1" x="1146"/>
        <item m="1" x="668"/>
        <item m="1" x="758"/>
        <item m="1" x="1179"/>
        <item m="1" x="973"/>
        <item m="1" x="661"/>
        <item m="1" x="1245"/>
        <item m="1" x="991"/>
        <item m="1" x="1235"/>
        <item m="1" x="609"/>
        <item m="1" x="510"/>
        <item m="1" x="214"/>
        <item m="1" x="475"/>
        <item m="1" x="1199"/>
        <item m="1" x="267"/>
        <item m="1" x="575"/>
        <item m="1" x="943"/>
        <item m="1" x="658"/>
        <item m="1" x="751"/>
        <item m="1" x="1047"/>
        <item m="1" x="1232"/>
        <item m="1" x="693"/>
        <item m="1" x="715"/>
        <item m="1" x="480"/>
        <item m="1" x="881"/>
        <item m="1" x="640"/>
        <item m="1" x="1186"/>
        <item m="1" x="843"/>
        <item m="1" x="276"/>
        <item m="1" x="384"/>
        <item m="1" x="1171"/>
        <item m="1" x="935"/>
        <item m="1" x="189"/>
        <item m="1" x="1021"/>
        <item m="1" x="687"/>
        <item m="1" x="982"/>
        <item m="1" x="568"/>
        <item m="1" x="920"/>
        <item m="1" x="179"/>
        <item m="1" x="209"/>
        <item m="1" x="1248"/>
        <item m="1" x="927"/>
        <item m="1" x="995"/>
        <item m="1" x="1102"/>
        <item m="1" x="871"/>
        <item m="1" x="969"/>
        <item m="1" x="808"/>
        <item m="1" x="263"/>
        <item m="1" x="454"/>
        <item m="1" x="1230"/>
        <item m="1" x="798"/>
        <item m="1" x="938"/>
        <item m="1" x="466"/>
        <item m="1" x="427"/>
        <item m="1" x="719"/>
        <item m="1" x="611"/>
        <item m="1" x="644"/>
        <item m="1" x="203"/>
        <item m="1" x="342"/>
        <item m="1" x="1004"/>
        <item m="1" x="1221"/>
        <item m="1" x="407"/>
        <item m="1" x="812"/>
        <item m="1" x="822"/>
        <item m="1" x="999"/>
        <item m="1" x="1109"/>
        <item m="1" x="987"/>
        <item m="1" x="282"/>
        <item m="1" x="1130"/>
        <item m="1" x="860"/>
        <item m="1" x="847"/>
        <item m="1" x="382"/>
        <item m="1" x="735"/>
        <item m="1" x="1082"/>
        <item m="1" x="200"/>
        <item m="1" x="779"/>
        <item m="1" x="1132"/>
        <item m="1" x="970"/>
        <item m="1" x="705"/>
        <item m="1" x="747"/>
        <item m="1" x="628"/>
        <item m="1" x="863"/>
        <item m="1" x="675"/>
        <item m="1" x="907"/>
        <item m="1" x="391"/>
        <item m="1" x="1220"/>
        <item m="1" x="745"/>
        <item m="1" x="1031"/>
        <item m="1" x="108"/>
        <item m="1" x="1236"/>
        <item m="1" x="772"/>
        <item m="1" x="1061"/>
        <item m="1" x="974"/>
        <item m="1" x="752"/>
        <item m="1" x="262"/>
        <item m="1" x="269"/>
        <item m="1" x="309"/>
        <item m="1" x="491"/>
        <item m="1" x="915"/>
        <item m="1" x="676"/>
        <item m="1" x="792"/>
        <item m="1" x="855"/>
        <item m="1" x="1002"/>
        <item m="1" x="1085"/>
        <item m="1" x="647"/>
        <item m="1" x="368"/>
        <item m="1" x="211"/>
        <item m="1" x="354"/>
        <item m="1" x="1229"/>
        <item m="1" x="386"/>
        <item m="1" x="1067"/>
        <item m="1" x="996"/>
        <item m="1" x="614"/>
        <item m="1" x="686"/>
        <item m="1" x="552"/>
        <item m="1" x="809"/>
        <item m="1" x="1184"/>
        <item m="1" x="360"/>
        <item m="1" x="308"/>
        <item m="1" x="243"/>
        <item m="1" x="909"/>
        <item m="1" x="1169"/>
        <item m="1" x="1097"/>
        <item m="1" x="754"/>
        <item m="1" x="278"/>
        <item m="1" x="1003"/>
        <item m="1" x="455"/>
        <item m="1" x="709"/>
        <item m="1" x="884"/>
        <item m="1" x="992"/>
        <item m="1" x="112"/>
        <item m="1" x="941"/>
        <item m="1" x="904"/>
        <item m="1" x="345"/>
        <item m="1" x="793"/>
        <item m="1" x="681"/>
        <item m="1" x="634"/>
        <item m="1" x="367"/>
        <item m="1" x="303"/>
        <item m="1" x="543"/>
        <item m="1" x="730"/>
        <item m="1" x="137"/>
        <item m="1" x="476"/>
        <item m="1" x="335"/>
        <item m="1" x="77"/>
        <item m="1" x="587"/>
        <item m="1" x="788"/>
        <item m="1" x="670"/>
        <item m="1" x="716"/>
        <item m="1" x="1035"/>
        <item m="1" x="617"/>
        <item m="1" x="1143"/>
        <item m="1" x="867"/>
        <item m="1" x="806"/>
        <item m="1" x="320"/>
        <item m="1" x="953"/>
        <item m="1" x="1231"/>
        <item m="1" x="919"/>
        <item m="1" x="903"/>
        <item m="1" x="190"/>
        <item m="1" x="238"/>
        <item m="1" x="773"/>
        <item m="1" x="279"/>
        <item m="1" x="1216"/>
        <item m="1" x="882"/>
        <item m="1" x="807"/>
        <item m="1" x="759"/>
        <item m="1" x="560"/>
        <item m="1" x="188"/>
        <item m="1" x="288"/>
        <item m="1" x="394"/>
        <item m="1" x="1127"/>
        <item m="1" x="1159"/>
        <item m="1" x="858"/>
        <item m="1" x="585"/>
        <item m="1" x="673"/>
        <item m="1" x="183"/>
        <item m="1" x="223"/>
        <item m="1" x="562"/>
        <item m="1" x="787"/>
        <item m="1" x="700"/>
        <item m="1" x="358"/>
        <item m="1" x="591"/>
        <item m="1" x="305"/>
        <item m="1" x="500"/>
        <item m="1" x="422"/>
        <item m="1" x="257"/>
        <item m="1" x="393"/>
        <item m="1" x="763"/>
        <item m="1" x="173"/>
        <item m="1" x="412"/>
        <item m="1" x="204"/>
        <item m="1" x="897"/>
        <item m="1" x="1086"/>
        <item m="1" x="696"/>
        <item m="1" x="340"/>
        <item m="1" x="990"/>
        <item m="1" x="835"/>
        <item m="1" x="352"/>
        <item m="1" x="353"/>
        <item m="1" x="538"/>
        <item m="1" x="228"/>
        <item m="1" x="417"/>
        <item m="1" x="212"/>
        <item m="1" x="398"/>
        <item m="1" x="966"/>
        <item m="1" x="477"/>
        <item m="1" x="844"/>
        <item m="1" x="894"/>
        <item m="1" x="1028"/>
        <item m="1" x="1032"/>
        <item m="1" x="749"/>
        <item m="1" x="590"/>
        <item m="1" x="629"/>
        <item m="1" x="1196"/>
        <item m="1" x="489"/>
        <item m="1" x="301"/>
        <item m="1" x="679"/>
        <item m="1" x="136"/>
        <item m="1" x="1200"/>
        <item m="1" x="663"/>
        <item m="1" x="97"/>
        <item m="1" x="1118"/>
        <item m="1" x="1161"/>
        <item m="1" x="998"/>
        <item m="1" x="375"/>
        <item m="1" x="114"/>
        <item m="1" x="1048"/>
        <item m="1" x="439"/>
        <item m="1" x="75"/>
        <item m="1" x="1219"/>
        <item m="1" x="463"/>
        <item m="1" x="618"/>
        <item m="1" x="1063"/>
        <item m="1" x="150"/>
        <item m="1" x="975"/>
        <item m="1" x="783"/>
        <item m="1" x="648"/>
        <item m="1" x="518"/>
        <item m="1" x="265"/>
        <item m="1" x="766"/>
        <item m="1" x="468"/>
        <item m="1" x="1006"/>
        <item m="1" x="328"/>
        <item m="1" x="1076"/>
        <item m="1" x="1083"/>
        <item m="1" x="767"/>
        <item m="1" x="957"/>
        <item m="1" x="374"/>
        <item m="1" x="671"/>
        <item m="1" x="960"/>
        <item m="1" x="544"/>
        <item m="1" x="834"/>
        <item m="1" x="473"/>
        <item m="1" x="258"/>
        <item m="1" x="462"/>
        <item m="1" x="1228"/>
        <item m="1" x="1170"/>
        <item m="1" x="315"/>
        <item m="1" x="1116"/>
        <item m="1" x="122"/>
        <item m="1" x="1138"/>
        <item m="1" x="157"/>
        <item m="1" x="459"/>
        <item m="1" x="557"/>
        <item m="1" x="504"/>
        <item m="1" x="1111"/>
        <item m="1" x="1014"/>
        <item m="1" x="255"/>
        <item m="1" x="825"/>
        <item m="1" x="1033"/>
        <item m="1" x="1167"/>
        <item m="1" x="1074"/>
        <item m="1" x="160"/>
        <item m="1" x="1240"/>
        <item m="1" x="311"/>
        <item m="1" x="592"/>
        <item m="1" x="1036"/>
        <item m="1" x="159"/>
        <item m="1" x="1095"/>
        <item m="1" x="324"/>
        <item m="1" x="968"/>
        <item m="1" x="832"/>
        <item m="1" x="810"/>
        <item m="1" x="389"/>
        <item m="1" x="351"/>
        <item m="1" x="1163"/>
        <item m="1" x="104"/>
        <item m="1" x="286"/>
        <item m="1" x="945"/>
        <item m="1" x="1056"/>
        <item m="1" x="983"/>
        <item m="1" x="1187"/>
        <item m="1" x="691"/>
        <item m="1" x="318"/>
        <item m="1" x="438"/>
        <item m="1" x="757"/>
        <item m="1" x="499"/>
        <item m="1" x="827"/>
        <item m="1" x="440"/>
        <item m="1" x="242"/>
        <item m="1" x="895"/>
        <item m="1" x="297"/>
        <item m="1" x="177"/>
        <item m="1" x="1029"/>
        <item m="1" x="1176"/>
        <item m="1" x="877"/>
        <item m="1" x="142"/>
        <item m="1" x="1068"/>
        <item m="1" x="866"/>
        <item m="1" x="976"/>
        <item m="1" x="1115"/>
        <item m="1" x="343"/>
        <item m="1" x="535"/>
        <item m="1" x="373"/>
        <item m="1" x="641"/>
        <item m="1" x="565"/>
        <item m="1" x="595"/>
        <item m="1" x="1131"/>
        <item m="1" x="577"/>
        <item m="1" x="780"/>
        <item m="1" x="312"/>
        <item m="1" x="511"/>
        <item m="1" x="485"/>
        <item m="1" x="828"/>
        <item m="1" x="731"/>
        <item m="1" x="959"/>
        <item m="1" x="481"/>
        <item m="1" x="1117"/>
        <item m="1" x="319"/>
        <item m="1" x="245"/>
        <item m="1" x="501"/>
        <item m="1" x="1042"/>
        <item m="1" x="152"/>
        <item m="1" x="153"/>
        <item m="1" x="449"/>
        <item m="1" x="1122"/>
        <item m="1" x="516"/>
        <item m="1" x="161"/>
        <item m="1" x="321"/>
        <item m="1" x="563"/>
        <item m="1" x="874"/>
        <item m="1" x="846"/>
        <item m="1" x="517"/>
        <item m="1" x="98"/>
        <item m="1" x="236"/>
        <item m="1" x="448"/>
        <item m="1" x="336"/>
        <item m="1" x="93"/>
        <item m="1" x="1046"/>
        <item m="1" x="1175"/>
        <item m="1" x="645"/>
        <item m="1" x="1075"/>
        <item m="1" x="1135"/>
        <item m="1" x="158"/>
        <item m="1" x="1173"/>
        <item m="1" x="911"/>
        <item m="1" x="334"/>
        <item m="1" x="520"/>
        <item m="1" x="424"/>
        <item m="1" x="786"/>
        <item m="1" x="357"/>
        <item m="1" x="573"/>
        <item m="1" x="868"/>
        <item m="1" x="993"/>
        <item m="1" x="496"/>
        <item m="1" x="624"/>
        <item m="1" x="436"/>
        <item m="1" x="362"/>
        <item m="1" x="873"/>
        <item m="1" x="988"/>
        <item m="1" x="1150"/>
        <item m="1" x="192"/>
        <item m="1" x="396"/>
        <item m="1" x="836"/>
        <item m="1" x="237"/>
        <item m="1" x="524"/>
        <item m="1" x="905"/>
        <item m="1" x="170"/>
        <item m="1" x="380"/>
        <item m="1" x="490"/>
        <item m="1" x="1096"/>
        <item m="1" x="329"/>
        <item m="1" x="599"/>
        <item m="1" x="1152"/>
        <item m="1" x="280"/>
        <item m="1" x="469"/>
        <item m="1" x="657"/>
        <item m="1" x="994"/>
        <item m="1" x="292"/>
        <item m="1" x="548"/>
        <item m="1" x="390"/>
        <item m="1" x="886"/>
        <item m="1" x="1072"/>
        <item m="1" x="198"/>
        <item m="1" x="418"/>
        <item m="1" x="1154"/>
        <item m="1" x="1119"/>
        <item m="1" x="219"/>
        <item m="1" x="536"/>
        <item m="1" x="1060"/>
        <item m="1" x="1191"/>
        <item m="1" x="1062"/>
        <item m="1" x="1037"/>
        <item m="1" x="168"/>
        <item m="1" x="344"/>
        <item m="1" x="426"/>
        <item m="1" x="415"/>
        <item m="1" x="642"/>
        <item m="1" x="130"/>
        <item m="1" x="829"/>
        <item m="1" x="900"/>
        <item m="1" x="82"/>
        <item m="1" x="1160"/>
        <item m="1" x="1022"/>
        <item m="1" x="1151"/>
        <item m="1" x="1181"/>
        <item m="1" x="1217"/>
        <item m="1" x="1155"/>
        <item m="1" x="519"/>
        <item m="1" x="879"/>
        <item m="1" x="486"/>
        <item m="1" x="892"/>
        <item m="1" x="857"/>
        <item m="1" x="295"/>
        <item m="1" x="333"/>
        <item m="1" x="471"/>
        <item m="1" x="936"/>
        <item m="1" x="456"/>
        <item m="1" x="202"/>
        <item m="1" x="1201"/>
        <item m="1" x="951"/>
        <item m="1" x="784"/>
        <item m="1" x="816"/>
        <item m="1" x="865"/>
        <item m="1" x="290"/>
        <item m="1" x="632"/>
        <item m="1" x="977"/>
        <item m="1" x="128"/>
        <item m="1" x="371"/>
        <item m="1" x="271"/>
        <item m="1" x="268"/>
        <item m="1" x="272"/>
        <item m="1" x="73"/>
        <item m="1" x="294"/>
        <item m="1" x="1091"/>
        <item m="1" x="95"/>
        <item m="1" x="741"/>
        <item m="1" x="1178"/>
        <item m="1" x="989"/>
        <item m="1" x="249"/>
        <item m="1" x="1249"/>
        <item m="1" x="178"/>
        <item m="1" x="545"/>
        <item m="1" x="768"/>
        <item m="1" x="224"/>
        <item m="1" x="677"/>
        <item m="1" x="837"/>
        <item m="1" x="1105"/>
        <item m="1" x="1007"/>
        <item m="1" x="86"/>
        <item m="1" x="769"/>
        <item m="1" x="169"/>
        <item m="1" x="405"/>
        <item m="1" x="377"/>
        <item m="1" x="139"/>
        <item m="1" x="732"/>
        <item m="1" x="739"/>
        <item m="1" x="839"/>
        <item m="1" x="588"/>
        <item m="1" x="1088"/>
        <item m="1" x="497"/>
        <item m="1" x="1207"/>
        <item m="1" x="842"/>
        <item m="1" x="733"/>
        <item m="1" x="397"/>
        <item m="1" x="805"/>
        <item m="1" x="1103"/>
        <item m="1" x="1168"/>
        <item m="1" x="1147"/>
        <item m="1" x="1077"/>
        <item m="1" x="826"/>
        <item m="1" x="939"/>
        <item m="1" x="452"/>
        <item m="1" x="901"/>
        <item m="1" x="726"/>
        <item m="1" x="685"/>
        <item m="1" x="683"/>
        <item m="1" x="684"/>
        <item m="1" x="381"/>
        <item m="1" x="425"/>
        <item m="1" x="1038"/>
        <item m="1" x="603"/>
        <item m="1" x="445"/>
        <item m="1" x="487"/>
        <item m="1" x="533"/>
        <item m="1" x="785"/>
        <item m="1" x="1123"/>
        <item m="1" x="1212"/>
        <item m="1" x="330"/>
        <item m="1" x="281"/>
        <item m="1" x="118"/>
        <item m="1" x="140"/>
        <item m="1" x="437"/>
        <item m="1" x="225"/>
        <item m="1" x="553"/>
        <item m="1" x="1089"/>
        <item m="1" x="430"/>
        <item m="1" x="222"/>
        <item m="1" x="981"/>
        <item m="1" x="99"/>
        <item m="1" x="1107"/>
        <item m="1" x="1182"/>
        <item m="1" x="1246"/>
        <item m="1" x="1121"/>
        <item m="1" x="364"/>
        <item m="1" x="141"/>
        <item m="1" x="605"/>
        <item m="1" x="689"/>
        <item m="1" x="885"/>
        <item m="1" x="853"/>
        <item m="1" x="889"/>
        <item m="1" x="666"/>
        <item m="1" x="704"/>
        <item m="1" x="1145"/>
        <item m="1" x="908"/>
        <item m="1" x="878"/>
        <item m="1" x="817"/>
        <item m="1" x="890"/>
        <item m="1" x="91"/>
        <item m="1" x="96"/>
        <item m="1" x="699"/>
        <item m="1" x="1084"/>
        <item m="1" x="654"/>
        <item m="1" x="1224"/>
        <item m="1" x="623"/>
        <item m="1" x="799"/>
        <item m="1" x="870"/>
        <item m="1" x="484"/>
        <item m="1" x="316"/>
        <item m="1" x="692"/>
        <item m="1" x="378"/>
        <item m="1" x="1233"/>
        <item m="1" x="1148"/>
        <item m="1" x="961"/>
        <item m="1" x="218"/>
        <item m="1" x="145"/>
        <item m="1" x="718"/>
        <item m="1" x="962"/>
        <item m="1" x="1251"/>
        <item m="1" x="597"/>
        <item m="1" x="1198"/>
        <item m="1" x="132"/>
        <item m="1" x="246"/>
        <item m="1" x="558"/>
        <item m="1" x="649"/>
        <item m="1" x="1078"/>
        <item m="1" x="402"/>
        <item m="1" x="1081"/>
        <item m="1" x="498"/>
        <item m="1" x="1070"/>
        <item m="1" x="1234"/>
        <item m="1" x="162"/>
        <item m="1" x="1218"/>
        <item m="1" x="109"/>
        <item m="1" x="971"/>
        <item m="1" x="589"/>
        <item m="1" x="420"/>
        <item m="1" x="383"/>
        <item m="1" x="527"/>
        <item m="1" x="126"/>
        <item m="1" x="1211"/>
        <item m="1" x="210"/>
        <item m="1" x="231"/>
        <item m="1" x="1104"/>
        <item m="1" x="1183"/>
        <item m="1" x="697"/>
        <item m="1" x="838"/>
        <item m="1" x="539"/>
        <item m="1" x="652"/>
        <item m="1" x="801"/>
        <item m="1" x="918"/>
        <item m="1" x="505"/>
        <item m="1" x="781"/>
        <item m="1" x="600"/>
        <item m="1" x="1237"/>
        <item m="1" x="90"/>
        <item m="1" x="529"/>
        <item m="1" x="470"/>
        <item m="1" x="431"/>
        <item m="1" x="1225"/>
        <item m="1" x="1043"/>
        <item m="1" x="1174"/>
        <item m="1" x="187"/>
        <item m="1" x="1185"/>
        <item m="1" x="1172"/>
        <item m="1" x="1049"/>
        <item m="1" x="284"/>
        <item m="1" x="653"/>
        <item m="1" x="746"/>
        <item m="1" x="492"/>
        <item m="1" x="1090"/>
        <item m="1" x="876"/>
        <item m="1" x="896"/>
        <item m="1" x="790"/>
        <item m="1" x="133"/>
        <item m="1" x="963"/>
        <item m="1" x="1125"/>
        <item m="1" x="530"/>
        <item m="1" x="1244"/>
        <item m="1" x="738"/>
        <item m="1" x="325"/>
        <item m="1" x="458"/>
        <item m="1" x="494"/>
        <item m="1" x="1153"/>
        <item m="1" x="1137"/>
        <item m="1" x="197"/>
        <item m="1" x="199"/>
        <item m="1" x="113"/>
        <item m="1" x="1073"/>
        <item m="1" x="115"/>
        <item m="1" x="532"/>
        <item m="1" x="432"/>
        <item m="1" x="888"/>
        <item m="1" x="831"/>
        <item m="1" x="1180"/>
        <item m="1" x="1112"/>
        <item m="1" x="604"/>
        <item m="1" x="818"/>
        <item m="1" x="1053"/>
        <item m="1" x="166"/>
        <item m="1" x="598"/>
        <item m="1" x="528"/>
        <item m="1" x="1222"/>
        <item m="1" x="1189"/>
        <item m="1" x="620"/>
        <item m="1" x="226"/>
        <item m="1" x="521"/>
        <item m="1" x="694"/>
        <item m="1" x="148"/>
        <item m="1" x="984"/>
        <item m="1" x="578"/>
        <item m="1" x="388"/>
        <item m="1" x="482"/>
        <item m="1" x="928"/>
        <item m="1" x="1227"/>
        <item m="1" x="306"/>
        <item m="1" x="1079"/>
        <item m="1" x="300"/>
        <item m="1" x="864"/>
        <item m="1" x="636"/>
        <item m="1" x="567"/>
        <item m="1" x="289"/>
        <item m="1" x="356"/>
        <item m="1" x="144"/>
        <item m="1" x="944"/>
        <item m="1" x="457"/>
        <item m="1" x="181"/>
        <item m="1" x="795"/>
        <item m="1" x="1110"/>
        <item m="1" x="650"/>
        <item m="1" x="608"/>
        <item m="1" x="79"/>
        <item m="1" x="1215"/>
        <item m="1" x="465"/>
        <item m="1" x="525"/>
        <item m="1" x="932"/>
        <item m="1" x="1209"/>
        <item m="1" x="1134"/>
        <item m="1" x="985"/>
        <item m="1" x="1100"/>
        <item m="1" x="261"/>
        <item m="1" x="460"/>
        <item m="1" x="293"/>
        <item m="1" x="85"/>
        <item m="1" x="698"/>
        <item m="1" x="147"/>
        <item m="1" x="369"/>
        <item m="1" x="313"/>
        <item m="1" x="259"/>
        <item m="1" x="1214"/>
        <item m="1" x="310"/>
        <item m="1" x="912"/>
        <item m="1" x="1124"/>
        <item m="1" x="250"/>
        <item m="1" x="154"/>
        <item m="1" x="947"/>
        <item m="1" x="923"/>
        <item m="1" x="964"/>
        <item m="1" x="883"/>
        <item m="1" x="227"/>
        <item m="1" x="583"/>
        <item m="1" x="851"/>
        <item m="1" x="1101"/>
        <item m="1" x="695"/>
        <item m="1" x="813"/>
        <item m="1" x="1157"/>
        <item m="1" x="569"/>
        <item m="1" x="413"/>
        <item m="1" x="646"/>
        <item m="1" x="593"/>
        <item m="1" x="523"/>
        <item m="1" x="1040"/>
        <item m="1" x="727"/>
        <item m="1" x="823"/>
        <item m="1" x="74"/>
        <item m="1" x="619"/>
        <item m="1" x="221"/>
        <item m="1" x="488"/>
        <item m="1" x="626"/>
        <item m="1" x="156"/>
        <item m="1" x="273"/>
        <item m="1" x="728"/>
        <item m="1" x="925"/>
        <item m="1" x="1195"/>
        <item m="1" x="1238"/>
        <item m="1" x="848"/>
        <item m="1" x="196"/>
        <item m="1" x="124"/>
        <item m="1" x="710"/>
        <item m="1" x="332"/>
        <item m="1" x="606"/>
        <item m="1" x="234"/>
        <item m="1" x="337"/>
        <item m="1" x="764"/>
        <item m="1" x="1120"/>
        <item m="1" x="1051"/>
        <item m="1" x="467"/>
        <item m="1" x="502"/>
        <item m="1" x="778"/>
        <item m="1" x="1208"/>
        <item m="1" x="934"/>
        <item m="1" x="100"/>
        <item m="1" x="1162"/>
        <item m="1" x="208"/>
        <item m="1" x="854"/>
        <item m="1" x="899"/>
        <item m="1" x="902"/>
        <item m="1" x="1242"/>
        <item m="1" x="135"/>
        <item m="1" x="913"/>
        <item m="1" x="1010"/>
        <item m="1" x="782"/>
        <item m="1" x="952"/>
        <item m="1" x="194"/>
        <item m="1" x="586"/>
        <item m="1" x="433"/>
        <item m="1" x="1045"/>
        <item m="1" x="1140"/>
        <item m="1" x="669"/>
        <item m="1" x="1108"/>
        <item m="1" x="1156"/>
        <item m="1" x="509"/>
        <item m="1" x="1012"/>
        <item m="1" x="875"/>
        <item m="1" x="1158"/>
        <item m="1" x="1202"/>
        <item m="1" x="940"/>
        <item m="1" x="550"/>
        <item m="1" x="355"/>
        <item m="1" x="1190"/>
        <item m="1" x="737"/>
        <item m="1" x="711"/>
        <item m="1" x="720"/>
        <item m="1" x="1241"/>
        <item m="1" x="965"/>
        <item m="1" x="660"/>
        <item m="1" x="929"/>
        <item m="1" x="906"/>
        <item m="1" x="522"/>
        <item m="1" x="423"/>
        <item m="1" x="922"/>
        <item m="1" x="317"/>
        <item m="1" x="274"/>
        <item m="1" x="216"/>
        <item m="1" x="1203"/>
        <item m="1" x="819"/>
        <item m="1" x="554"/>
        <item m="1" x="635"/>
        <item m="1" x="116"/>
        <item m="1" x="1192"/>
        <item m="1" x="743"/>
        <item m="1" x="891"/>
        <item m="1" x="339"/>
        <item m="1" x="1023"/>
        <item m="1" x="526"/>
        <item m="1" x="419"/>
        <item m="1" x="1247"/>
        <item m="1" x="549"/>
        <item m="1" x="1188"/>
        <item m="1" x="774"/>
        <item m="1" x="450"/>
        <item m="1" x="241"/>
        <item m="1" x="184"/>
        <item m="1" x="478"/>
        <item m="1" x="175"/>
        <item m="1" x="146"/>
        <item m="1" x="163"/>
        <item m="1" x="442"/>
        <item m="1" x="287"/>
        <item m="1" x="594"/>
        <item m="1" x="651"/>
        <item m="1" x="750"/>
        <item m="1" x="621"/>
        <item m="1" x="954"/>
        <item m="1" x="1018"/>
        <item m="1" x="230"/>
        <item m="1" x="240"/>
        <item m="1" x="429"/>
        <item m="1" x="571"/>
        <item m="1" x="361"/>
        <item m="1" x="914"/>
        <item m="1" x="664"/>
        <item m="1" x="581"/>
        <item m="1" x="714"/>
        <item m="1" x="1020"/>
        <item m="1" x="958"/>
        <item m="1" x="1044"/>
        <item m="1" x="800"/>
        <item m="1" x="220"/>
        <item m="1" x="1226"/>
        <item m="1" x="639"/>
        <item m="1" x="254"/>
        <item m="1" x="78"/>
        <item m="1" x="1223"/>
        <item m="1" x="707"/>
        <item m="1" x="674"/>
        <item m="1" x="446"/>
        <item m="1" x="326"/>
        <item m="1" x="410"/>
        <item m="1" x="564"/>
        <item m="1" x="1139"/>
        <item m="1" x="1058"/>
        <item m="1" x="434"/>
        <item m="1" x="507"/>
        <item m="1" x="514"/>
        <item m="1" x="1052"/>
        <item m="1" x="655"/>
        <item m="1" x="127"/>
        <item m="1" x="688"/>
        <item m="1" x="967"/>
        <item m="1" x="1093"/>
        <item m="1" x="986"/>
        <item m="1" x="794"/>
        <item m="1" x="1092"/>
        <item m="1" x="106"/>
        <item m="1" x="1009"/>
        <item m="1" x="88"/>
        <item m="1" x="428"/>
        <item m="1" x="92"/>
        <item m="1" x="251"/>
        <item m="1" x="341"/>
        <item m="1" x="347"/>
        <item m="1" x="765"/>
        <item m="1" x="1019"/>
        <item m="1" x="546"/>
        <item m="1" x="117"/>
        <item m="1" x="323"/>
        <item m="1" x="111"/>
        <item m="1" x="1106"/>
        <item m="1" x="331"/>
        <item m="1" x="667"/>
        <item m="1" x="1126"/>
        <item m="1" x="453"/>
        <item m="1" x="395"/>
        <item m="1" x="791"/>
        <item m="1" x="348"/>
        <item m="1" x="656"/>
        <item m="1" x="950"/>
        <item m="1" x="89"/>
        <item m="1" x="602"/>
        <item m="1" x="721"/>
        <item m="1" x="213"/>
        <item m="1" x="555"/>
        <item m="1" x="690"/>
        <item m="1" x="441"/>
        <item m="1" x="479"/>
        <item m="1" x="206"/>
        <item m="1" x="612"/>
        <item m="1" x="76"/>
        <item m="1" x="748"/>
        <item m="1" x="1141"/>
        <item m="1" x="862"/>
        <item m="1" x="856"/>
        <item m="1" x="755"/>
        <item m="1" x="81"/>
        <item m="1" x="887"/>
        <item m="1" x="930"/>
        <item m="1" x="736"/>
        <item m="1" x="80"/>
        <item m="1" x="1087"/>
        <item m="1" x="1054"/>
        <item m="1" x="84"/>
        <item m="1" x="363"/>
        <item m="1" x="753"/>
        <item m="1" x="1008"/>
        <item m="1" x="205"/>
        <item m="1" x="101"/>
        <item m="1" x="260"/>
        <item m="1" x="151"/>
        <item m="1" x="559"/>
        <item m="1" x="372"/>
        <item m="1" x="370"/>
        <item m="1" x="541"/>
        <item m="1" x="643"/>
        <item m="1" x="547"/>
        <item m="1" x="744"/>
        <item m="1" x="596"/>
        <item m="1" x="461"/>
        <item m="1" x="576"/>
        <item m="1" x="1069"/>
        <item m="1" x="1164"/>
        <item m="1" x="421"/>
        <item m="1" x="1144"/>
        <item m="1" x="186"/>
        <item m="1" x="1133"/>
        <item m="1" x="830"/>
        <item m="1" x="1001"/>
        <item m="1" x="1080"/>
        <item m="1" x="760"/>
        <item m="1" x="972"/>
        <item m="1" x="264"/>
        <item m="1" x="247"/>
        <item m="1" x="869"/>
        <item m="1" x="841"/>
        <item m="1" x="403"/>
        <item m="1" x="1239"/>
        <item m="1" x="811"/>
        <item m="1" x="551"/>
        <item m="1" x="625"/>
        <item m="1" x="584"/>
        <item m="1" x="1094"/>
        <item m="1" x="1098"/>
        <item m="1" x="94"/>
        <item m="1" x="978"/>
        <item m="1" x="1024"/>
        <item m="1" x="143"/>
        <item m="1" x="515"/>
        <item m="1" x="506"/>
        <item m="1" x="1013"/>
        <item m="1" x="712"/>
        <item m="1" x="916"/>
        <item m="1" x="582"/>
        <item m="1" x="933"/>
        <item m="1" x="121"/>
        <item m="1" x="244"/>
        <item m="1" x="1213"/>
        <item m="1" x="833"/>
        <item m="1" x="1205"/>
        <item m="1" x="125"/>
        <item m="1" x="385"/>
        <item m="1" x="201"/>
        <item m="1" x="134"/>
        <item m="1" x="149"/>
        <item m="1" x="701"/>
        <item m="1" x="734"/>
        <item m="1" x="406"/>
        <item m="1" x="824"/>
        <item m="1" x="1142"/>
        <item m="1" x="493"/>
        <item m="1" x="572"/>
        <item m="1" x="722"/>
        <item m="1" x="1210"/>
        <item m="1" x="387"/>
        <item m="1" x="399"/>
        <item m="1" x="409"/>
        <item m="1" x="1030"/>
        <item m="1" x="1166"/>
        <item m="1" x="83"/>
        <item m="1" x="910"/>
        <item m="1" x="1206"/>
        <item m="1" x="307"/>
        <item m="1" x="622"/>
        <item m="1" x="1243"/>
        <item m="1" x="1149"/>
        <item m="1" x="296"/>
        <item m="1" x="408"/>
        <item m="1" x="495"/>
        <item m="1" x="820"/>
        <item m="1" x="1017"/>
        <item m="1" x="252"/>
        <item m="1" x="723"/>
        <item m="1" x="248"/>
        <item m="1" x="217"/>
        <item m="1" x="165"/>
        <item m="1" x="1136"/>
        <item m="1" x="729"/>
        <item m="1" x="1177"/>
        <item m="1" x="570"/>
        <item m="1" x="1194"/>
        <item m="1" x="946"/>
        <item m="1" x="235"/>
        <item m="1" x="1050"/>
        <item m="1" x="1064"/>
        <item m="1" x="724"/>
        <item m="1" x="1099"/>
        <item m="1" x="937"/>
        <item m="1" x="802"/>
        <item m="1" x="119"/>
        <item m="1" x="948"/>
        <item m="1" x="680"/>
        <item m="1" x="613"/>
        <item m="1" x="956"/>
        <item m="1" x="540"/>
        <item m="1" x="174"/>
        <item m="1" x="346"/>
        <item m="1" x="123"/>
        <item m="1" x="472"/>
        <item m="1" x="850"/>
        <item m="1" x="435"/>
        <item m="1" x="298"/>
        <item m="1" x="513"/>
        <item m="1" x="191"/>
        <item m="1" x="443"/>
        <item m="1" x="314"/>
        <item m="1" x="665"/>
        <item m="1" x="1252"/>
        <item m="1" x="706"/>
        <item m="1" x="302"/>
        <item m="1" x="579"/>
        <item m="1" x="285"/>
        <item m="1" x="338"/>
        <item m="1" x="630"/>
        <item m="1" x="898"/>
        <item m="1" x="615"/>
        <item m="1" x="1065"/>
        <item m="1" x="627"/>
        <item m="1" x="861"/>
        <item m="1" x="176"/>
        <item m="1" x="659"/>
        <item m="1" x="299"/>
        <item m="1" x="229"/>
        <item m="1" x="955"/>
        <item m="1" x="270"/>
        <item m="1" x="979"/>
        <item m="1" x="171"/>
        <item m="1" x="796"/>
        <item m="1" x="803"/>
        <item m="1" x="207"/>
        <item m="1" x="725"/>
        <item m="1" x="103"/>
        <item m="1" x="926"/>
        <item m="1" x="631"/>
        <item m="1" x="852"/>
        <item m="1" x="821"/>
        <item m="1" x="1041"/>
        <item m="1" x="814"/>
        <item m="1" x="392"/>
        <item m="1" x="893"/>
        <item m="1" x="1027"/>
        <item m="1" x="717"/>
        <item m="1" x="849"/>
        <item m="1" x="182"/>
        <item m="1" x="1015"/>
        <item m="1" x="672"/>
        <item m="1" x="537"/>
        <item m="1" x="921"/>
        <item m="1" x="447"/>
        <item m="1" x="770"/>
        <item m="1" x="304"/>
        <item m="1" x="400"/>
        <item m="1" x="797"/>
        <item m="1" x="566"/>
        <item m="1" x="110"/>
        <item m="1" x="444"/>
        <item m="1" x="924"/>
        <item m="1" x="1026"/>
        <item m="1" x="129"/>
        <item m="1" x="414"/>
        <item m="1" x="349"/>
        <item m="1" x="682"/>
        <item m="1" x="775"/>
        <item m="1" x="215"/>
        <item m="1" x="1197"/>
        <item m="1" x="180"/>
        <item m="1" x="253"/>
        <item m="1" x="1034"/>
        <item m="1" x="542"/>
        <item m="1" x="556"/>
        <item m="1" x="610"/>
        <item m="1" x="185"/>
        <item m="1" x="464"/>
        <item m="1" x="859"/>
        <item m="1" x="771"/>
        <item m="1" x="561"/>
        <item m="1" x="508"/>
        <item m="1" x="138"/>
        <item m="1" x="376"/>
        <item m="1" x="840"/>
        <item m="1" x="474"/>
        <item m="1" x="637"/>
        <item m="1" x="574"/>
        <item m="1" x="756"/>
        <item m="1" x="120"/>
        <item m="1" x="601"/>
        <item m="1" x="275"/>
        <item m="1" x="678"/>
        <item m="1" x="804"/>
        <item m="1" x="880"/>
        <item m="1" x="815"/>
        <item m="1" x="776"/>
        <item m="1" x="702"/>
        <item m="1" x="1113"/>
        <item m="1" x="1005"/>
        <item m="1" x="256"/>
        <item m="1" x="997"/>
        <item m="1" x="451"/>
        <item m="1" x="761"/>
        <item m="1" x="167"/>
        <item m="1" x="740"/>
        <item m="1" x="607"/>
        <item m="1" x="1039"/>
        <item m="1" x="193"/>
        <item m="1" x="1250"/>
        <item m="1" x="232"/>
        <item m="1" x="172"/>
        <item m="1" x="742"/>
        <item m="1" x="942"/>
        <item m="1" x="845"/>
        <item m="1" x="131"/>
        <item m="1" x="283"/>
        <item m="1" x="1071"/>
        <item m="1" x="1011"/>
        <item m="1" x="266"/>
        <item m="1" x="239"/>
        <item m="1" x="534"/>
        <item m="1" x="155"/>
        <item m="1" x="762"/>
        <item m="1" x="195"/>
        <item m="1" x="365"/>
        <item m="1" x="662"/>
        <item m="1" x="1193"/>
        <item m="1" x="233"/>
        <item m="1" x="503"/>
        <item m="1" x="350"/>
        <item m="1" x="512"/>
        <item m="1" x="1066"/>
        <item m="1" x="949"/>
        <item m="1" x="411"/>
        <item m="1" x="164"/>
        <item m="1" x="1114"/>
        <item m="1" x="277"/>
        <item m="1" x="1059"/>
        <item m="1" x="616"/>
        <item m="1" x="1000"/>
        <item m="1" x="359"/>
        <item m="1" x="531"/>
        <item m="1" x="1016"/>
        <item m="1" x="1204"/>
        <item m="1" x="980"/>
        <item m="1" x="379"/>
        <item m="1" x="322"/>
        <item m="1" x="1025"/>
        <item m="1" x="789"/>
        <item m="1" x="633"/>
        <item m="1" x="1057"/>
        <item m="1" x="105"/>
        <item m="1" x="102"/>
        <item m="1" x="777"/>
        <item m="1" x="917"/>
        <item m="1" x="872"/>
        <item m="1" x="1055"/>
        <item m="1" x="580"/>
        <item m="1" x="327"/>
        <item m="1" x="401"/>
        <item m="1" x="931"/>
        <item m="1" x="483"/>
        <item m="1" x="713"/>
        <item m="1" x="1128"/>
        <item m="1" x="366"/>
        <item m="1" x="703"/>
        <item m="1" x="87"/>
        <item m="1" x="416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69"/>
        <item m="1" x="404"/>
        <item m="1" x="1165"/>
        <item m="1" x="107"/>
        <item m="1" x="72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23">
    <i>
      <x/>
    </i>
    <i r="1">
      <x v="1240"/>
    </i>
    <i r="2">
      <x v="8"/>
    </i>
    <i r="1">
      <x v="1241"/>
    </i>
    <i r="2">
      <x v="8"/>
    </i>
    <i r="1">
      <x v="1244"/>
    </i>
    <i r="2">
      <x v="8"/>
    </i>
    <i r="2">
      <x v="10"/>
    </i>
    <i r="1">
      <x v="1245"/>
    </i>
    <i r="2">
      <x v="8"/>
    </i>
    <i r="2">
      <x v="10"/>
    </i>
    <i r="2">
      <x v="11"/>
    </i>
    <i r="1">
      <x v="1246"/>
    </i>
    <i r="2">
      <x v="8"/>
    </i>
    <i r="1">
      <x v="1247"/>
    </i>
    <i r="2">
      <x v="8"/>
    </i>
    <i r="1">
      <x v="1248"/>
    </i>
    <i r="2">
      <x v="8"/>
    </i>
    <i>
      <x v="1"/>
    </i>
    <i r="1">
      <x v="1229"/>
    </i>
    <i r="2">
      <x v="3"/>
    </i>
    <i r="2">
      <x v="8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6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4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3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988" totalsRowShown="0" totalsRowDxfId="22">
  <autoFilter ref="A1:C988" xr:uid="{43456A03-EFD4-416A-B021-C441A7C21E4E}"/>
  <tableColumns count="3">
    <tableColumn id="1" xr3:uid="{96F9219D-1D74-4611-A7AA-8AB4E044352A}" name="Ticket" totalsRowDxfId="21"/>
    <tableColumn id="2" xr3:uid="{D6F02EDE-42BA-4EF9-A278-EA070340E315}" name="Number" totalsRowDxfId="20"/>
    <tableColumn id="3" xr3:uid="{F6A90E5F-0E5C-41D7-A40C-1CC9A86DC194}" name="Status" totalsRow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639" totalsRowShown="0">
  <autoFilter ref="A1:S639" xr:uid="{678037D6-A574-4B81-B392-ED766472D9FE}">
    <filterColumn colId="1">
      <filters>
        <filter val="open"/>
      </filters>
    </filterColumn>
    <filterColumn colId="2">
      <filters>
        <filter val="Not for mapping/Invalid"/>
        <filter val="Waiting for MDGF approval"/>
        <filter val="Waiting for Tm1 Replication"/>
      </filters>
    </filterColumn>
  </autoFilter>
  <tableColumns count="19">
    <tableColumn id="1" xr3:uid="{5BF112CC-BAD1-48FD-B930-E0EF8CA67570}" name="App"/>
    <tableColumn id="2" xr3:uid="{F44F7455-95E4-448C-84F7-0BD5E8515FF2}" name="Filter" dataDxfId="12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1"/>
    <tableColumn id="7" xr3:uid="{D69C8A00-2CB4-4F31-920A-C1D332375D40}" name="type"/>
    <tableColumn id="9" xr3:uid="{3D246B09-CC89-411A-9E7E-B79496797F29}" name="LFF_ID" dataDxfId="10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9">
      <calculatedColumnFormula>Proc[[#This Row],[Requested]]=Proc[[#This Row],[CurrentParent]]</calculatedColumnFormula>
    </tableColumn>
    <tableColumn id="24" xr3:uid="{9DAA192A-7AAB-4460-A9EA-787D5AF7E069}" name="Sector" dataDxfId="8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7"/>
    <tableColumn id="15" xr3:uid="{F0BFEDC5-AB85-4752-8DBE-1E2D2A86C38C}" name="DateOpened" dataDxfId="6"/>
    <tableColumn id="17" xr3:uid="{78B7D816-31FE-4F8F-8018-91CE8D5DE9A2}" name="DateMapped" dataDxfId="5"/>
    <tableColumn id="16" xr3:uid="{37F76675-DAA7-497A-B0C3-D5ADC87396FC}" name="DateClosed" dataDxfId="4"/>
    <tableColumn id="23" xr3:uid="{77371810-6F86-4EEF-85D0-5FCFC20B88DC}" name="Delayed?" dataDxfId="3">
      <calculatedColumnFormula>IF(Proc[[#This Row],[DaysAgeing]]&gt;5,"yep","on track")</calculatedColumnFormula>
    </tableColumn>
    <tableColumn id="18" xr3:uid="{6AC4A96E-CE6C-49CA-A4F1-794160BB5940}" name="DaysAgeing" dataDxfId="2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1"/>
    <tableColumn id="22" xr3:uid="{87389AE1-9ECE-4C7F-80F9-48A35BE78A62}" name="Prognosi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4" totalsRowShown="0">
  <autoFilter ref="A1:B114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18"/>
    <tableColumn id="6" xr3:uid="{73647D57-303F-4AF5-983C-1CCB32EBD08D}" name="Forecast Period" dataDxfId="17"/>
    <tableColumn id="4" xr3:uid="{FA11B267-B5E3-452C-A4E3-1668B4A12A28}" name="Number of Tickets Raised" dataDxfId="16"/>
    <tableColumn id="1" xr3:uid="{441BC59C-A1EA-4CA8-B944-D602CD57D89D}" name="Delayed Tickets"/>
    <tableColumn id="5" xr3:uid="{29680677-3B0F-4EC4-81FF-46A6FDD4C5F7}" name="Number of Total Objects" dataDxfId="15"/>
    <tableColumn id="2" xr3:uid="{3D96D299-AEA2-4D9C-9BE6-F98ADF0CDB84}" name="Commentary for delayed tickets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customProperty" Target="../customProperty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A3" sqref="A3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1946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1:K27"/>
  <sheetViews>
    <sheetView tabSelected="1" zoomScale="115" zoomScaleNormal="115" workbookViewId="0">
      <selection activeCell="A2" sqref="A2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1" spans="1:6">
      <c r="E1" s="22" t="s">
        <v>1667</v>
      </c>
    </row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136</v>
      </c>
      <c r="C5"/>
      <c r="D5"/>
      <c r="E5"/>
    </row>
    <row r="6" spans="1:6">
      <c r="A6" s="67" t="s">
        <v>1964</v>
      </c>
      <c r="B6" s="73">
        <v>1</v>
      </c>
      <c r="C6"/>
      <c r="D6"/>
      <c r="E6"/>
    </row>
    <row r="7" spans="1:6">
      <c r="A7" s="68" t="s">
        <v>370</v>
      </c>
      <c r="B7" s="73">
        <v>1</v>
      </c>
      <c r="C7"/>
      <c r="D7"/>
      <c r="E7"/>
    </row>
    <row r="8" spans="1:6">
      <c r="A8" s="67" t="s">
        <v>1965</v>
      </c>
      <c r="B8" s="73">
        <v>9</v>
      </c>
      <c r="C8" s="56"/>
      <c r="D8"/>
      <c r="E8"/>
    </row>
    <row r="9" spans="1:6">
      <c r="A9" s="68" t="s">
        <v>370</v>
      </c>
      <c r="B9" s="73">
        <v>9</v>
      </c>
      <c r="C9"/>
      <c r="D9"/>
    </row>
    <row r="10" spans="1:6">
      <c r="A10" s="67" t="s">
        <v>1984</v>
      </c>
      <c r="B10" s="73">
        <v>98</v>
      </c>
      <c r="C10" s="53"/>
      <c r="D10"/>
    </row>
    <row r="11" spans="1:6">
      <c r="A11" s="68" t="s">
        <v>370</v>
      </c>
      <c r="B11" s="73">
        <v>96</v>
      </c>
      <c r="C11"/>
      <c r="D11"/>
    </row>
    <row r="12" spans="1:6">
      <c r="A12" s="68" t="s">
        <v>377</v>
      </c>
      <c r="B12" s="73">
        <v>2</v>
      </c>
      <c r="C12"/>
      <c r="D12"/>
    </row>
    <row r="13" spans="1:6">
      <c r="A13" s="67" t="s">
        <v>2172</v>
      </c>
      <c r="B13" s="73">
        <v>11</v>
      </c>
      <c r="C13"/>
      <c r="D13"/>
    </row>
    <row r="14" spans="1:6">
      <c r="A14" s="68" t="s">
        <v>370</v>
      </c>
      <c r="B14" s="73">
        <v>1</v>
      </c>
      <c r="C14" s="53"/>
      <c r="D14"/>
    </row>
    <row r="15" spans="1:6">
      <c r="A15" s="68" t="s">
        <v>377</v>
      </c>
      <c r="B15" s="73">
        <v>7</v>
      </c>
      <c r="C15"/>
      <c r="D15"/>
    </row>
    <row r="16" spans="1:6">
      <c r="A16" s="68" t="s">
        <v>375</v>
      </c>
      <c r="B16" s="73">
        <v>3</v>
      </c>
      <c r="C16"/>
      <c r="D16"/>
    </row>
    <row r="17" spans="1:4">
      <c r="A17" s="67" t="s">
        <v>2186</v>
      </c>
      <c r="B17" s="73">
        <v>10</v>
      </c>
      <c r="C17"/>
      <c r="D17"/>
    </row>
    <row r="18" spans="1:4">
      <c r="A18" s="68" t="s">
        <v>370</v>
      </c>
      <c r="B18" s="73">
        <v>10</v>
      </c>
      <c r="C18"/>
      <c r="D18"/>
    </row>
    <row r="19" spans="1:4">
      <c r="A19" s="67" t="s">
        <v>2205</v>
      </c>
      <c r="B19" s="73">
        <v>2</v>
      </c>
      <c r="C19" s="47"/>
      <c r="D19"/>
    </row>
    <row r="20" spans="1:4">
      <c r="A20" s="68" t="s">
        <v>370</v>
      </c>
      <c r="B20" s="73">
        <v>2</v>
      </c>
    </row>
    <row r="21" spans="1:4" ht="17.25" customHeight="1">
      <c r="A21" s="67" t="s">
        <v>2180</v>
      </c>
      <c r="B21" s="73">
        <v>5</v>
      </c>
    </row>
    <row r="22" spans="1:4">
      <c r="A22" s="68" t="s">
        <v>370</v>
      </c>
      <c r="B22" s="73">
        <v>5</v>
      </c>
    </row>
    <row r="23" spans="1:4">
      <c r="A23" s="17" t="s">
        <v>1793</v>
      </c>
      <c r="B23" s="73">
        <v>17</v>
      </c>
    </row>
    <row r="24" spans="1:4">
      <c r="A24" s="67" t="s">
        <v>1825</v>
      </c>
      <c r="B24" s="73">
        <v>17</v>
      </c>
    </row>
    <row r="25" spans="1:4">
      <c r="A25" s="68" t="s">
        <v>369</v>
      </c>
      <c r="B25" s="73">
        <v>15</v>
      </c>
    </row>
    <row r="26" spans="1:4">
      <c r="A26" s="68" t="s">
        <v>370</v>
      </c>
      <c r="B26" s="73">
        <v>2</v>
      </c>
    </row>
    <row r="27" spans="1:4">
      <c r="A27" s="17" t="s">
        <v>381</v>
      </c>
      <c r="B27" s="73">
        <v>153</v>
      </c>
    </row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  <customPr name="IbpWorksheetKeyString_GUID" r:id="rId4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988"/>
  <sheetViews>
    <sheetView topLeftCell="A970" workbookViewId="0">
      <selection activeCell="C987" sqref="C987:C988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1690</v>
      </c>
      <c r="B954">
        <v>4</v>
      </c>
      <c r="C954" s="62" t="s">
        <v>4</v>
      </c>
    </row>
    <row r="955" spans="1:3">
      <c r="A955" t="s">
        <v>1675</v>
      </c>
      <c r="B955">
        <v>12</v>
      </c>
      <c r="C955" s="62" t="s">
        <v>4</v>
      </c>
    </row>
    <row r="956" spans="1:3">
      <c r="A956" t="s">
        <v>1702</v>
      </c>
      <c r="B956">
        <v>4</v>
      </c>
      <c r="C956" s="62" t="s">
        <v>4</v>
      </c>
    </row>
    <row r="957" spans="1:3">
      <c r="A957" t="s">
        <v>1703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1720</v>
      </c>
      <c r="B959">
        <v>9</v>
      </c>
      <c r="C959" s="62" t="s">
        <v>4</v>
      </c>
    </row>
    <row r="960" spans="1:3">
      <c r="A960" t="s">
        <v>1735</v>
      </c>
      <c r="B960">
        <v>1</v>
      </c>
      <c r="C960" s="62" t="s">
        <v>4</v>
      </c>
    </row>
    <row r="961" spans="1:3">
      <c r="A961" t="s">
        <v>1738</v>
      </c>
      <c r="B961">
        <v>6</v>
      </c>
      <c r="C961" s="62" t="s">
        <v>4</v>
      </c>
    </row>
    <row r="962" spans="1:3">
      <c r="A962" t="s">
        <v>1748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1671</v>
      </c>
      <c r="B966">
        <v>3</v>
      </c>
      <c r="C966" s="62" t="s">
        <v>4</v>
      </c>
    </row>
    <row r="967" spans="1:3">
      <c r="A967" t="s">
        <v>1751</v>
      </c>
      <c r="B967">
        <v>6</v>
      </c>
      <c r="C967" s="62" t="s">
        <v>4</v>
      </c>
    </row>
    <row r="968" spans="1:3">
      <c r="A968" t="s">
        <v>1749</v>
      </c>
      <c r="B968">
        <v>1</v>
      </c>
      <c r="C968" s="62" t="s">
        <v>4</v>
      </c>
    </row>
    <row r="969" spans="1:3">
      <c r="A969" t="s">
        <v>1787</v>
      </c>
      <c r="B969">
        <v>18</v>
      </c>
      <c r="C969" s="62" t="s">
        <v>4</v>
      </c>
    </row>
    <row r="970" spans="1:3">
      <c r="A970" t="s">
        <v>1815</v>
      </c>
      <c r="B970">
        <v>6</v>
      </c>
      <c r="C970" s="62" t="s">
        <v>4</v>
      </c>
    </row>
    <row r="971" spans="1:3">
      <c r="A971" t="s">
        <v>1814</v>
      </c>
      <c r="B971">
        <v>13</v>
      </c>
      <c r="C971" s="62" t="s">
        <v>4</v>
      </c>
    </row>
    <row r="972" spans="1:3">
      <c r="A972" t="s">
        <v>1796</v>
      </c>
      <c r="B972">
        <v>4</v>
      </c>
      <c r="C972" s="62" t="s">
        <v>4</v>
      </c>
    </row>
    <row r="973" spans="1:3">
      <c r="A973" t="s">
        <v>1794</v>
      </c>
      <c r="B973">
        <v>1</v>
      </c>
      <c r="C973" s="62" t="s">
        <v>4</v>
      </c>
    </row>
    <row r="974" spans="1:3">
      <c r="A974" t="s">
        <v>1828</v>
      </c>
      <c r="B974">
        <v>1</v>
      </c>
      <c r="C974" s="62" t="s">
        <v>4</v>
      </c>
    </row>
    <row r="975" spans="1:3">
      <c r="A975" t="s">
        <v>1859</v>
      </c>
      <c r="B975">
        <v>4</v>
      </c>
      <c r="C975" s="62" t="s">
        <v>4</v>
      </c>
    </row>
    <row r="976" spans="1:3">
      <c r="A976" t="s">
        <v>1856</v>
      </c>
      <c r="B976">
        <v>1</v>
      </c>
      <c r="C976" s="62" t="s">
        <v>4</v>
      </c>
    </row>
    <row r="977" spans="1:3">
      <c r="A977" t="s">
        <v>1851</v>
      </c>
      <c r="B977">
        <v>41</v>
      </c>
      <c r="C977" s="62" t="s">
        <v>4</v>
      </c>
    </row>
    <row r="978" spans="1:3">
      <c r="A978" t="s">
        <v>1926</v>
      </c>
      <c r="B978">
        <v>3</v>
      </c>
      <c r="C978" s="62" t="s">
        <v>4</v>
      </c>
    </row>
    <row r="979" spans="1:3">
      <c r="A979" t="s">
        <v>1866</v>
      </c>
      <c r="B979">
        <v>56</v>
      </c>
      <c r="C979" s="62" t="s">
        <v>4</v>
      </c>
    </row>
    <row r="980" spans="1:3">
      <c r="A980" t="s">
        <v>1936</v>
      </c>
      <c r="B980">
        <v>5</v>
      </c>
      <c r="C980" s="62" t="s">
        <v>4</v>
      </c>
    </row>
    <row r="981" spans="1:3">
      <c r="A981" s="31" t="s">
        <v>1721</v>
      </c>
      <c r="B981" s="30">
        <v>11</v>
      </c>
      <c r="C981" s="72" t="s">
        <v>4</v>
      </c>
    </row>
    <row r="982" spans="1:3">
      <c r="A982" t="s">
        <v>1941</v>
      </c>
      <c r="B982">
        <v>1</v>
      </c>
      <c r="C982" s="72" t="s">
        <v>4</v>
      </c>
    </row>
    <row r="983" spans="1:3">
      <c r="A983" t="s">
        <v>1937</v>
      </c>
      <c r="B983">
        <v>2</v>
      </c>
      <c r="C983" s="72" t="s">
        <v>4</v>
      </c>
    </row>
    <row r="984" spans="1:3">
      <c r="A984" t="s">
        <v>1944</v>
      </c>
      <c r="B984">
        <v>2</v>
      </c>
      <c r="C984" s="72" t="s">
        <v>4</v>
      </c>
    </row>
    <row r="985" spans="1:3">
      <c r="A985" t="s">
        <v>1958</v>
      </c>
      <c r="B985">
        <v>1</v>
      </c>
      <c r="C985" s="72" t="s">
        <v>4</v>
      </c>
    </row>
    <row r="986" spans="1:3">
      <c r="A986" t="s">
        <v>1766</v>
      </c>
      <c r="B986">
        <v>1</v>
      </c>
      <c r="C986" s="72" t="s">
        <v>4</v>
      </c>
    </row>
    <row r="987" spans="1:3">
      <c r="A987" t="s">
        <v>1979</v>
      </c>
      <c r="B987">
        <v>4</v>
      </c>
      <c r="C987" s="72" t="s">
        <v>4</v>
      </c>
    </row>
    <row r="988" spans="1:3">
      <c r="A988" t="s">
        <v>1981</v>
      </c>
      <c r="B988">
        <v>1</v>
      </c>
      <c r="C988" s="72" t="s">
        <v>4</v>
      </c>
    </row>
  </sheetData>
  <conditionalFormatting sqref="A2:A545 A548:A568 A570:A1048576">
    <cfRule type="duplicateValues" dxfId="13" priority="1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639"/>
  <sheetViews>
    <sheetView topLeftCell="A606" zoomScale="85" zoomScaleNormal="85" workbookViewId="0">
      <selection activeCell="C628" sqref="C628:C639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4" customWidth="1" outlineLevel="1"/>
    <col min="15" max="15" width="13.42578125" style="64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4" t="s">
        <v>392</v>
      </c>
      <c r="O1" s="64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4">
        <v>45170</v>
      </c>
      <c r="O2" s="64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4">
        <v>45170</v>
      </c>
      <c r="O3" s="64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4">
        <v>45170</v>
      </c>
      <c r="O4" s="64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4">
        <v>45170</v>
      </c>
      <c r="O5" s="64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4">
        <v>45170</v>
      </c>
      <c r="O6" s="64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4">
        <v>45170</v>
      </c>
      <c r="O7" s="64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4">
        <v>45170</v>
      </c>
      <c r="O8" s="64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4">
        <v>45170</v>
      </c>
      <c r="O9" s="64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4">
        <v>45170</v>
      </c>
      <c r="O10" s="64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4">
        <v>45646</v>
      </c>
      <c r="O11" s="64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4">
        <v>45646</v>
      </c>
      <c r="O12" s="64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4">
        <v>45646</v>
      </c>
      <c r="O13" s="64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4">
        <v>45646</v>
      </c>
      <c r="O14" s="64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4">
        <v>45646</v>
      </c>
      <c r="O15" s="64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4">
        <v>45646</v>
      </c>
      <c r="O16" s="64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4">
        <v>45649</v>
      </c>
      <c r="O17" s="64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4">
        <v>45649</v>
      </c>
      <c r="O18" s="64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4">
        <v>45649</v>
      </c>
      <c r="O19" s="64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4">
        <v>45649</v>
      </c>
      <c r="O20" s="64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4">
        <v>45649</v>
      </c>
      <c r="O21" s="64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4">
        <v>45649</v>
      </c>
      <c r="O22" s="64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4">
        <v>45649</v>
      </c>
      <c r="O23" s="64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4">
        <v>45652</v>
      </c>
      <c r="O24" s="64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4">
        <v>45652</v>
      </c>
      <c r="O25" s="64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4">
        <v>45652</v>
      </c>
      <c r="O26" s="64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4">
        <v>45652</v>
      </c>
      <c r="O27" s="64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4">
        <v>45652</v>
      </c>
      <c r="O28" s="64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4">
        <v>45652</v>
      </c>
      <c r="O29" s="64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4">
        <v>45652</v>
      </c>
      <c r="O30" s="64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4">
        <v>45652</v>
      </c>
      <c r="O31" s="64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4">
        <v>45652</v>
      </c>
      <c r="O32" s="64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4">
        <v>45652</v>
      </c>
      <c r="O33" s="64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4">
        <v>45652</v>
      </c>
      <c r="O34" s="64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4">
        <v>45652</v>
      </c>
      <c r="O35" s="64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4">
        <v>45652</v>
      </c>
      <c r="O36" s="64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4">
        <v>45652</v>
      </c>
      <c r="O37" s="64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4">
        <v>45652</v>
      </c>
      <c r="O38" s="64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4">
        <v>45652</v>
      </c>
      <c r="O39" s="64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4">
        <v>45652</v>
      </c>
      <c r="O40" s="64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4">
        <v>45652</v>
      </c>
      <c r="O41" s="64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4">
        <v>45652</v>
      </c>
      <c r="O42" s="64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4">
        <v>45652</v>
      </c>
      <c r="O43" s="64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4">
        <v>45652</v>
      </c>
      <c r="O44" s="64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4">
        <v>45652</v>
      </c>
      <c r="O45" s="64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4">
        <v>45652</v>
      </c>
      <c r="O46" s="64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4">
        <v>45652</v>
      </c>
      <c r="O47" s="64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4">
        <v>45652</v>
      </c>
      <c r="O48" s="64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4">
        <v>45652</v>
      </c>
      <c r="O49" s="64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4">
        <v>45652</v>
      </c>
      <c r="O50" s="64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4">
        <v>45652</v>
      </c>
      <c r="O51" s="64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4">
        <v>45652</v>
      </c>
      <c r="O52" s="64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4">
        <v>45652</v>
      </c>
      <c r="O53" s="64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4">
        <v>45652</v>
      </c>
      <c r="O54" s="64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4">
        <v>45652</v>
      </c>
      <c r="O55" s="64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4">
        <v>45652</v>
      </c>
      <c r="O56" s="64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4">
        <v>45652</v>
      </c>
      <c r="O57" s="64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4">
        <v>45652</v>
      </c>
      <c r="O58" s="64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4">
        <v>45652</v>
      </c>
      <c r="O59" s="64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4">
        <v>45652</v>
      </c>
      <c r="O60" s="64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4">
        <v>45652</v>
      </c>
      <c r="O61" s="64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4">
        <v>45652</v>
      </c>
      <c r="O62" s="64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4">
        <v>45652</v>
      </c>
      <c r="O63" s="64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4">
        <v>45652</v>
      </c>
      <c r="O64" s="64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4">
        <v>45652</v>
      </c>
      <c r="O65" s="64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4">
        <v>45652</v>
      </c>
      <c r="O66" s="64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4">
        <v>45652</v>
      </c>
      <c r="O67" s="64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4">
        <v>45652</v>
      </c>
      <c r="O68" s="64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4">
        <v>45652</v>
      </c>
      <c r="O69" s="64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4">
        <v>45652</v>
      </c>
      <c r="O70" s="64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4">
        <v>45652</v>
      </c>
      <c r="O71" s="64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4">
        <v>45652</v>
      </c>
      <c r="O72" s="64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4">
        <v>45652</v>
      </c>
      <c r="O73" s="64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4">
        <v>45652</v>
      </c>
      <c r="O74" s="64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4">
        <v>45652</v>
      </c>
      <c r="O75" s="64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4">
        <v>45652</v>
      </c>
      <c r="O76" s="64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4">
        <v>45652</v>
      </c>
      <c r="O77" s="64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4">
        <v>45652</v>
      </c>
      <c r="O78" s="64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4">
        <v>45652</v>
      </c>
      <c r="O79" s="64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4">
        <v>45652</v>
      </c>
      <c r="O80" s="64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4">
        <v>45652</v>
      </c>
      <c r="O81" s="64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4">
        <v>45652</v>
      </c>
      <c r="O82" s="64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4">
        <v>45652</v>
      </c>
      <c r="O83" s="64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4">
        <v>45652</v>
      </c>
      <c r="O84" s="64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4">
        <v>45652</v>
      </c>
      <c r="O85" s="64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4">
        <v>45652</v>
      </c>
      <c r="O86" s="64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4">
        <v>45652</v>
      </c>
      <c r="O87" s="64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4">
        <v>45652</v>
      </c>
      <c r="O88" s="64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4">
        <v>45652</v>
      </c>
      <c r="O89" s="64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4">
        <v>45652</v>
      </c>
      <c r="O90" s="64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4">
        <v>45652</v>
      </c>
      <c r="O91" s="64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4">
        <v>45652</v>
      </c>
      <c r="O92" s="64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4">
        <v>45652</v>
      </c>
      <c r="O93" s="64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4">
        <v>45652</v>
      </c>
      <c r="O94" s="64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4">
        <v>45652</v>
      </c>
      <c r="O95" s="64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4">
        <v>45652</v>
      </c>
      <c r="O96" s="64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4">
        <v>45652</v>
      </c>
      <c r="O97" s="64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4">
        <v>45652</v>
      </c>
      <c r="O98" s="64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4">
        <v>45652</v>
      </c>
      <c r="O99" s="64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4">
        <v>45652</v>
      </c>
      <c r="O100" s="64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4">
        <v>45652</v>
      </c>
      <c r="O101" s="64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4">
        <v>45652</v>
      </c>
      <c r="O102" s="64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4">
        <v>45652</v>
      </c>
      <c r="O103" s="64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4">
        <v>45652</v>
      </c>
      <c r="O104" s="64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4">
        <v>45652</v>
      </c>
      <c r="O105" s="64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4">
        <v>45652</v>
      </c>
      <c r="O106" s="64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42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4">
        <v>45652</v>
      </c>
      <c r="O108" s="64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4">
        <v>45652</v>
      </c>
      <c r="O109" s="64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4">
        <v>45652</v>
      </c>
      <c r="O110" s="64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4">
        <v>45652</v>
      </c>
      <c r="O111" s="64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4">
        <v>45652</v>
      </c>
      <c r="O112" s="64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4">
        <v>45652</v>
      </c>
      <c r="O113" s="64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4">
        <v>45652</v>
      </c>
      <c r="O114" s="64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4">
        <v>45652</v>
      </c>
      <c r="O115" s="64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4">
        <v>45652</v>
      </c>
      <c r="O116" s="64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4">
        <v>45652</v>
      </c>
      <c r="O117" s="64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4">
        <v>45652</v>
      </c>
      <c r="O118" s="64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4">
        <v>45652</v>
      </c>
      <c r="O119" s="64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4">
        <v>45652</v>
      </c>
      <c r="O120" s="64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4">
        <v>45652</v>
      </c>
      <c r="O121" s="64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4">
        <v>45652</v>
      </c>
      <c r="O122" s="64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4">
        <v>45652</v>
      </c>
      <c r="O123" s="64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4">
        <v>45652</v>
      </c>
      <c r="O124" s="64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4">
        <v>45652</v>
      </c>
      <c r="O125" s="64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4">
        <v>45652</v>
      </c>
      <c r="O126" s="64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4">
        <v>45652</v>
      </c>
      <c r="O127" s="64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4">
        <v>45652</v>
      </c>
      <c r="O128" s="64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4">
        <v>45652</v>
      </c>
      <c r="O129" s="64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4">
        <v>45652</v>
      </c>
      <c r="O130" s="64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4">
        <v>45652</v>
      </c>
      <c r="O131" s="64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4">
        <v>45659</v>
      </c>
      <c r="O132" s="64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4">
        <v>45659</v>
      </c>
      <c r="O133" s="64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4">
        <v>45659</v>
      </c>
      <c r="O134" s="64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4">
        <v>45659</v>
      </c>
      <c r="O135" s="64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4">
        <v>45659</v>
      </c>
      <c r="O136" s="64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4">
        <v>45659</v>
      </c>
      <c r="O137" s="64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4">
        <v>45659</v>
      </c>
      <c r="O138" s="64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4">
        <v>45659</v>
      </c>
      <c r="O139" s="64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4">
        <v>45659</v>
      </c>
      <c r="O140" s="64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4">
        <v>45659</v>
      </c>
      <c r="O141" s="64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4">
        <v>45659</v>
      </c>
      <c r="O142" s="64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4">
        <v>45659</v>
      </c>
      <c r="O143" s="64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4">
        <v>45659</v>
      </c>
      <c r="O144" s="64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4">
        <v>45659</v>
      </c>
      <c r="O145" s="64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4">
        <v>45659</v>
      </c>
      <c r="O146" s="64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4">
        <v>45659</v>
      </c>
      <c r="O147" s="64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4">
        <v>45659</v>
      </c>
      <c r="O148" s="64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4">
        <v>45659</v>
      </c>
      <c r="O149" s="64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4">
        <v>45659</v>
      </c>
      <c r="O150" s="64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4">
        <v>45659</v>
      </c>
      <c r="O151" s="64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4">
        <v>45659</v>
      </c>
      <c r="O152" s="64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4">
        <v>45659</v>
      </c>
      <c r="O153" s="64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4">
        <v>45659</v>
      </c>
      <c r="O154" s="64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4">
        <v>45659</v>
      </c>
      <c r="O155" s="64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4">
        <v>45659</v>
      </c>
      <c r="O156" s="64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4">
        <v>45671</v>
      </c>
      <c r="O157" s="64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4">
        <v>45671</v>
      </c>
      <c r="O158" s="64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4">
        <v>45671</v>
      </c>
      <c r="O159" s="64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4">
        <v>45671</v>
      </c>
      <c r="O160" s="64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4">
        <v>45671</v>
      </c>
      <c r="O161" s="64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4">
        <v>45671</v>
      </c>
      <c r="O162" s="64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4">
        <v>45671</v>
      </c>
      <c r="O163" s="64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4">
        <v>45671</v>
      </c>
      <c r="O164" s="64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4">
        <v>45671</v>
      </c>
      <c r="O165" s="64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4">
        <v>45671</v>
      </c>
      <c r="O166" s="64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4">
        <v>45671</v>
      </c>
      <c r="O167" s="64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4">
        <v>45671</v>
      </c>
      <c r="O168" s="64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4">
        <v>45671</v>
      </c>
      <c r="O169" s="64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4">
        <v>45671</v>
      </c>
      <c r="O170" s="64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4">
        <v>45671</v>
      </c>
      <c r="O171" s="64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4">
        <v>45671</v>
      </c>
      <c r="O172" s="64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4">
        <v>45671</v>
      </c>
      <c r="O173" s="64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4">
        <v>45671</v>
      </c>
      <c r="O174" s="64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4">
        <v>45671</v>
      </c>
      <c r="O175" s="64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4">
        <v>45671</v>
      </c>
      <c r="O176" s="64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4">
        <v>45671</v>
      </c>
      <c r="O177" s="64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4">
        <v>45671</v>
      </c>
      <c r="O178" s="64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4">
        <v>45671</v>
      </c>
      <c r="O179" s="64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4">
        <v>45671</v>
      </c>
      <c r="O180" s="64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4">
        <v>45671</v>
      </c>
      <c r="O181" s="64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4">
        <v>45671</v>
      </c>
      <c r="O182" s="64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4">
        <v>45671</v>
      </c>
      <c r="O183" s="64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4">
        <v>45666</v>
      </c>
      <c r="O184" s="64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4">
        <v>45666</v>
      </c>
      <c r="O185" s="64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4">
        <v>45666</v>
      </c>
      <c r="O186" s="64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4">
        <v>45671</v>
      </c>
      <c r="O187" s="64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4">
        <v>45671</v>
      </c>
      <c r="O188" s="64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4">
        <v>45671</v>
      </c>
      <c r="O189" s="64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4">
        <v>45667</v>
      </c>
      <c r="O190" s="64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4">
        <v>45667</v>
      </c>
      <c r="O191" s="64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4">
        <v>45667</v>
      </c>
      <c r="O192" s="64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4">
        <v>45667</v>
      </c>
      <c r="O193" s="64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1733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4">
        <v>45687</v>
      </c>
      <c r="O194" s="64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1734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4">
        <v>45687</v>
      </c>
      <c r="O195" s="64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4">
        <v>45671</v>
      </c>
      <c r="O196" s="64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4">
        <v>45671</v>
      </c>
      <c r="O197" s="64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4">
        <v>45671</v>
      </c>
      <c r="O198" s="64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4">
        <v>45671</v>
      </c>
      <c r="O199" s="64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4">
        <v>45671</v>
      </c>
      <c r="O200" s="64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4">
        <v>45671</v>
      </c>
      <c r="O201" s="64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4">
        <v>45667</v>
      </c>
      <c r="O202" s="64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4">
        <v>45671</v>
      </c>
      <c r="O203" s="64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4">
        <v>45671</v>
      </c>
      <c r="O204" s="64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4">
        <v>45671</v>
      </c>
      <c r="O205" s="64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4">
        <v>45671</v>
      </c>
      <c r="O206" s="64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4">
        <v>45671</v>
      </c>
      <c r="O207" s="64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1734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4">
        <v>45688</v>
      </c>
      <c r="O208" s="64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1734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4">
        <v>45688</v>
      </c>
      <c r="O209" s="64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1734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4">
        <v>45688</v>
      </c>
      <c r="O210" s="64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1734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4">
        <v>45688</v>
      </c>
      <c r="O211" s="64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1734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4">
        <v>45688</v>
      </c>
      <c r="O212" s="64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1734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4">
        <v>45688</v>
      </c>
      <c r="O213" s="64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4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1734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4">
        <v>45688</v>
      </c>
      <c r="O215" s="64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4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1734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4">
        <v>45688</v>
      </c>
      <c r="O217" s="64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1734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4">
        <v>45688</v>
      </c>
      <c r="O218" s="64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1734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4">
        <v>45688</v>
      </c>
      <c r="O219" s="64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4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1734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4">
        <v>45688</v>
      </c>
      <c r="O221" s="64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1734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4">
        <v>45688</v>
      </c>
      <c r="O222" s="64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1734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4">
        <v>45688</v>
      </c>
      <c r="O223" s="64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1734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4">
        <v>45688</v>
      </c>
      <c r="O224" s="64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1734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4">
        <v>45688</v>
      </c>
      <c r="O225" s="64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1734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4">
        <v>45688</v>
      </c>
      <c r="O226" s="64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1734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4">
        <v>45688</v>
      </c>
      <c r="O227" s="64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4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1734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4">
        <v>45688</v>
      </c>
      <c r="O229" s="64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4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1734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4">
        <v>45688</v>
      </c>
      <c r="O231" s="64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1734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4">
        <v>45688</v>
      </c>
      <c r="O232" s="64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1734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4">
        <v>45688</v>
      </c>
      <c r="O233" s="64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4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1733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4">
        <v>45688</v>
      </c>
      <c r="O235" s="64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1733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4">
        <v>45688</v>
      </c>
      <c r="O236" s="64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1733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4">
        <v>45688</v>
      </c>
      <c r="O237" s="64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1733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4">
        <v>45688</v>
      </c>
      <c r="O238" s="64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1732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4">
        <v>45688</v>
      </c>
      <c r="O239" s="64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1732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4">
        <v>45688</v>
      </c>
      <c r="O240" s="64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1732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4">
        <v>45688</v>
      </c>
      <c r="O241" s="64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1732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4">
        <v>45688</v>
      </c>
      <c r="O242" s="64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1733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4">
        <v>45688</v>
      </c>
      <c r="O243" s="64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1731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4">
        <v>45688</v>
      </c>
      <c r="O244" s="64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4">
        <v>45674</v>
      </c>
      <c r="O245" s="64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4">
        <v>45674</v>
      </c>
      <c r="O246" s="64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4">
        <v>45674</v>
      </c>
      <c r="O247" s="64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4">
        <v>45674</v>
      </c>
      <c r="O248" s="64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1731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4">
        <v>45688</v>
      </c>
      <c r="O249" s="64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4">
        <v>45678</v>
      </c>
      <c r="O250" s="64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4">
        <v>45678</v>
      </c>
      <c r="O251" s="64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4">
        <v>45678</v>
      </c>
      <c r="O252" s="64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4">
        <v>45678</v>
      </c>
      <c r="O253" s="64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4">
        <v>45678</v>
      </c>
      <c r="O254" s="64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4">
        <v>45678</v>
      </c>
      <c r="O255" s="64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4">
        <v>45680</v>
      </c>
      <c r="O256" s="64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4">
        <v>45680</v>
      </c>
      <c r="O257" s="64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4">
        <v>45680</v>
      </c>
      <c r="O258" s="64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4">
        <v>45680</v>
      </c>
      <c r="O259" s="64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4">
        <v>45680</v>
      </c>
      <c r="O260" s="64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4">
        <v>45680</v>
      </c>
      <c r="O261" s="64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4">
        <v>45680</v>
      </c>
      <c r="O262" s="64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1671</v>
      </c>
      <c r="B263" s="60" t="str">
        <f>IFERROR(VLOOKUP(Proc[[#This Row],[App]],Table2[],3,0),"open")</f>
        <v>ok</v>
      </c>
      <c r="C263" t="s">
        <v>369</v>
      </c>
      <c r="D263" t="s">
        <v>1668</v>
      </c>
      <c r="E263" t="s">
        <v>1672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1731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4">
        <v>45688</v>
      </c>
      <c r="O263" s="64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1671</v>
      </c>
      <c r="B264" s="60" t="str">
        <f>IFERROR(VLOOKUP(Proc[[#This Row],[App]],Table2[],3,0),"open")</f>
        <v>ok</v>
      </c>
      <c r="C264" s="62" t="s">
        <v>369</v>
      </c>
      <c r="D264" t="s">
        <v>1669</v>
      </c>
      <c r="E264" t="s">
        <v>1673</v>
      </c>
      <c r="F264" s="60" t="s">
        <v>1672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1731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4">
        <v>45688</v>
      </c>
      <c r="O264" s="64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1671</v>
      </c>
      <c r="B265" s="60" t="str">
        <f>IFERROR(VLOOKUP(Proc[[#This Row],[App]],Table2[],3,0),"open")</f>
        <v>ok</v>
      </c>
      <c r="C265" s="62" t="s">
        <v>369</v>
      </c>
      <c r="D265" t="s">
        <v>1670</v>
      </c>
      <c r="E265" t="s">
        <v>1674</v>
      </c>
      <c r="F265" s="60" t="s">
        <v>1672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1731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4">
        <v>45688</v>
      </c>
      <c r="O265" s="64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1675</v>
      </c>
      <c r="B266" s="60" t="str">
        <f>IFERROR(VLOOKUP(Proc[[#This Row],[App]],Table2[],3,0),"open")</f>
        <v>ok</v>
      </c>
      <c r="C266" s="62" t="s">
        <v>369</v>
      </c>
      <c r="D266" t="s">
        <v>1676</v>
      </c>
      <c r="E266" t="s">
        <v>1688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4">
        <v>45681</v>
      </c>
      <c r="O266" s="64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1675</v>
      </c>
      <c r="B267" s="60" t="str">
        <f>IFERROR(VLOOKUP(Proc[[#This Row],[App]],Table2[],3,0),"open")</f>
        <v>ok</v>
      </c>
      <c r="C267" s="62" t="s">
        <v>369</v>
      </c>
      <c r="D267" t="s">
        <v>1677</v>
      </c>
      <c r="E267" t="s">
        <v>1689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4">
        <v>45681</v>
      </c>
      <c r="O267" s="64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1675</v>
      </c>
      <c r="B268" s="60" t="str">
        <f>IFERROR(VLOOKUP(Proc[[#This Row],[App]],Table2[],3,0),"open")</f>
        <v>ok</v>
      </c>
      <c r="C268" s="62" t="s">
        <v>369</v>
      </c>
      <c r="D268" t="s">
        <v>1678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4">
        <v>45681</v>
      </c>
      <c r="O268" s="64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1675</v>
      </c>
      <c r="B269" s="60" t="str">
        <f>IFERROR(VLOOKUP(Proc[[#This Row],[App]],Table2[],3,0),"open")</f>
        <v>ok</v>
      </c>
      <c r="C269" s="62" t="s">
        <v>369</v>
      </c>
      <c r="D269" t="s">
        <v>1679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4">
        <v>45681</v>
      </c>
      <c r="O269" s="64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1675</v>
      </c>
      <c r="B270" s="60" t="str">
        <f>IFERROR(VLOOKUP(Proc[[#This Row],[App]],Table2[],3,0),"open")</f>
        <v>ok</v>
      </c>
      <c r="C270" s="62" t="s">
        <v>369</v>
      </c>
      <c r="D270" t="s">
        <v>1680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4">
        <v>45681</v>
      </c>
      <c r="O270" s="64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1675</v>
      </c>
      <c r="B271" s="60" t="str">
        <f>IFERROR(VLOOKUP(Proc[[#This Row],[App]],Table2[],3,0),"open")</f>
        <v>ok</v>
      </c>
      <c r="C271" s="62" t="s">
        <v>369</v>
      </c>
      <c r="D271" t="s">
        <v>1681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4">
        <v>45681</v>
      </c>
      <c r="O271" s="64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1675</v>
      </c>
      <c r="B272" s="60" t="str">
        <f>IFERROR(VLOOKUP(Proc[[#This Row],[App]],Table2[],3,0),"open")</f>
        <v>ok</v>
      </c>
      <c r="C272" s="62" t="s">
        <v>369</v>
      </c>
      <c r="D272" t="s">
        <v>1682</v>
      </c>
      <c r="E272" t="s">
        <v>1688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4">
        <v>45681</v>
      </c>
      <c r="O272" s="64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1675</v>
      </c>
      <c r="B273" s="60" t="str">
        <f>IFERROR(VLOOKUP(Proc[[#This Row],[App]],Table2[],3,0),"open")</f>
        <v>ok</v>
      </c>
      <c r="C273" s="62" t="s">
        <v>369</v>
      </c>
      <c r="D273" t="s">
        <v>1683</v>
      </c>
      <c r="E273" t="s">
        <v>1689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4">
        <v>45681</v>
      </c>
      <c r="O273" s="64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1675</v>
      </c>
      <c r="B274" s="60" t="str">
        <f>IFERROR(VLOOKUP(Proc[[#This Row],[App]],Table2[],3,0),"open")</f>
        <v>ok</v>
      </c>
      <c r="C274" s="62" t="s">
        <v>369</v>
      </c>
      <c r="D274" t="s">
        <v>1684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4">
        <v>45681</v>
      </c>
      <c r="O274" s="64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1675</v>
      </c>
      <c r="B275" s="60" t="str">
        <f>IFERROR(VLOOKUP(Proc[[#This Row],[App]],Table2[],3,0),"open")</f>
        <v>ok</v>
      </c>
      <c r="C275" s="62" t="s">
        <v>369</v>
      </c>
      <c r="D275" t="s">
        <v>1685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4">
        <v>45681</v>
      </c>
      <c r="O275" s="64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1675</v>
      </c>
      <c r="B276" s="60" t="str">
        <f>IFERROR(VLOOKUP(Proc[[#This Row],[App]],Table2[],3,0),"open")</f>
        <v>ok</v>
      </c>
      <c r="C276" s="62" t="s">
        <v>369</v>
      </c>
      <c r="D276" t="s">
        <v>1686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4">
        <v>45681</v>
      </c>
      <c r="O276" s="64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1675</v>
      </c>
      <c r="B277" s="60" t="str">
        <f>IFERROR(VLOOKUP(Proc[[#This Row],[App]],Table2[],3,0),"open")</f>
        <v>ok</v>
      </c>
      <c r="C277" s="62" t="s">
        <v>369</v>
      </c>
      <c r="D277" t="s">
        <v>1687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4">
        <v>45681</v>
      </c>
      <c r="O277" s="64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1690</v>
      </c>
      <c r="B278" s="60" t="str">
        <f>IFERROR(VLOOKUP(Proc[[#This Row],[App]],Table2[],3,0),"open")</f>
        <v>ok</v>
      </c>
      <c r="C278" s="62" t="s">
        <v>369</v>
      </c>
      <c r="D278" t="s">
        <v>1691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4">
        <v>45681</v>
      </c>
      <c r="O278" s="64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1690</v>
      </c>
      <c r="B279" s="60" t="str">
        <f>IFERROR(VLOOKUP(Proc[[#This Row],[App]],Table2[],3,0),"open")</f>
        <v>ok</v>
      </c>
      <c r="C279" s="62" t="s">
        <v>369</v>
      </c>
      <c r="D279" t="s">
        <v>1692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4">
        <v>45681</v>
      </c>
      <c r="O279" s="64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1690</v>
      </c>
      <c r="B280" s="60" t="str">
        <f>IFERROR(VLOOKUP(Proc[[#This Row],[App]],Table2[],3,0),"open")</f>
        <v>ok</v>
      </c>
      <c r="C280" s="62" t="s">
        <v>369</v>
      </c>
      <c r="D280" t="s">
        <v>1693</v>
      </c>
      <c r="E280" t="s">
        <v>498</v>
      </c>
      <c r="F280" s="60" t="s">
        <v>1695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4">
        <v>45681</v>
      </c>
      <c r="O280" s="64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1690</v>
      </c>
      <c r="B281" s="60" t="str">
        <f>IFERROR(VLOOKUP(Proc[[#This Row],[App]],Table2[],3,0),"open")</f>
        <v>ok</v>
      </c>
      <c r="C281" s="62" t="s">
        <v>369</v>
      </c>
      <c r="D281" t="s">
        <v>1694</v>
      </c>
      <c r="E281" t="s">
        <v>649</v>
      </c>
      <c r="F281" s="60" t="s">
        <v>1696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4">
        <v>45681</v>
      </c>
      <c r="O281" s="64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1702</v>
      </c>
      <c r="B282" s="60" t="str">
        <f>IFERROR(VLOOKUP(Proc[[#This Row],[App]],Table2[],3,0),"open")</f>
        <v>ok</v>
      </c>
      <c r="C282" t="s">
        <v>369</v>
      </c>
      <c r="D282" t="s">
        <v>1697</v>
      </c>
      <c r="E282" t="s">
        <v>1084</v>
      </c>
      <c r="F282" s="60" t="s">
        <v>1700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4">
        <v>45681</v>
      </c>
      <c r="O282" s="64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1702</v>
      </c>
      <c r="B283" s="60" t="str">
        <f>IFERROR(VLOOKUP(Proc[[#This Row],[App]],Table2[],3,0),"open")</f>
        <v>ok</v>
      </c>
      <c r="C283" s="62" t="s">
        <v>369</v>
      </c>
      <c r="D283" t="s">
        <v>1698</v>
      </c>
      <c r="E283" t="s">
        <v>1084</v>
      </c>
      <c r="F283" s="60" t="s">
        <v>1700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4">
        <v>45681</v>
      </c>
      <c r="O283" s="64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1702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4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1702</v>
      </c>
      <c r="B285" s="60" t="str">
        <f>IFERROR(VLOOKUP(Proc[[#This Row],[App]],Table2[],3,0),"open")</f>
        <v>ok</v>
      </c>
      <c r="C285" s="62" t="s">
        <v>369</v>
      </c>
      <c r="D285" t="s">
        <v>1699</v>
      </c>
      <c r="E285" t="s">
        <v>1084</v>
      </c>
      <c r="F285" s="60" t="s">
        <v>1701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4">
        <v>45681</v>
      </c>
      <c r="O285" s="64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1703</v>
      </c>
      <c r="B286" s="60" t="str">
        <f>IFERROR(VLOOKUP(Proc[[#This Row],[App]],Table2[],3,0),"open")</f>
        <v>ok</v>
      </c>
      <c r="C286" s="62" t="s">
        <v>369</v>
      </c>
      <c r="D286" t="s">
        <v>1704</v>
      </c>
      <c r="E286" t="s">
        <v>1705</v>
      </c>
      <c r="F286" s="62" t="s">
        <v>1706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4">
        <v>45681</v>
      </c>
      <c r="O286" s="64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1720</v>
      </c>
      <c r="B287" s="60" t="str">
        <f>IFERROR(VLOOKUP(Proc[[#This Row],[App]],Table2[],3,0),"open")</f>
        <v>ok</v>
      </c>
      <c r="C287" t="s">
        <v>369</v>
      </c>
      <c r="D287" t="s">
        <v>1707</v>
      </c>
      <c r="E287" t="s">
        <v>491</v>
      </c>
      <c r="F287" s="60" t="s">
        <v>1717</v>
      </c>
      <c r="G287" t="s">
        <v>400</v>
      </c>
      <c r="H287" s="60" t="str">
        <f>IF(Proc[[#This Row],[type]]="LFF (MDG-F)",MID(Proc[[#This Row],[Obj]],13,10),"")</f>
        <v/>
      </c>
      <c r="I287" t="s">
        <v>1731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4">
        <v>45688</v>
      </c>
      <c r="O287" s="64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1720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1718</v>
      </c>
      <c r="G288" s="62" t="s">
        <v>400</v>
      </c>
      <c r="H288" s="60" t="str">
        <f>IF(Proc[[#This Row],[type]]="LFF (MDG-F)",MID(Proc[[#This Row],[Obj]],13,10),"")</f>
        <v/>
      </c>
      <c r="I288" s="62" t="s">
        <v>1731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4">
        <v>45688</v>
      </c>
      <c r="O288" s="64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1720</v>
      </c>
      <c r="B289" s="60" t="str">
        <f>IFERROR(VLOOKUP(Proc[[#This Row],[App]],Table2[],3,0),"open")</f>
        <v>ok</v>
      </c>
      <c r="C289" s="62" t="s">
        <v>369</v>
      </c>
      <c r="D289" t="s">
        <v>1708</v>
      </c>
      <c r="E289" t="s">
        <v>1276</v>
      </c>
      <c r="F289" s="60" t="s">
        <v>1719</v>
      </c>
      <c r="G289" s="62" t="s">
        <v>400</v>
      </c>
      <c r="H289" s="60" t="str">
        <f>IF(Proc[[#This Row],[type]]="LFF (MDG-F)",MID(Proc[[#This Row],[Obj]],13,10),"")</f>
        <v/>
      </c>
      <c r="I289" s="62" t="s">
        <v>1731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4">
        <v>45688</v>
      </c>
      <c r="O289" s="64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1720</v>
      </c>
      <c r="B290" s="60" t="str">
        <f>IFERROR(VLOOKUP(Proc[[#This Row],[App]],Table2[],3,0),"open")</f>
        <v>ok</v>
      </c>
      <c r="C290" s="62" t="s">
        <v>369</v>
      </c>
      <c r="D290" t="s">
        <v>1709</v>
      </c>
      <c r="E290" t="s">
        <v>1276</v>
      </c>
      <c r="F290" s="60" t="s">
        <v>1719</v>
      </c>
      <c r="G290" s="62" t="s">
        <v>400</v>
      </c>
      <c r="H290" s="60" t="str">
        <f>IF(Proc[[#This Row],[type]]="LFF (MDG-F)",MID(Proc[[#This Row],[Obj]],13,10),"")</f>
        <v/>
      </c>
      <c r="I290" s="62" t="s">
        <v>1731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4">
        <v>45688</v>
      </c>
      <c r="O290" s="64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1720</v>
      </c>
      <c r="B291" s="60" t="str">
        <f>IFERROR(VLOOKUP(Proc[[#This Row],[App]],Table2[],3,0),"open")</f>
        <v>ok</v>
      </c>
      <c r="C291" s="62" t="s">
        <v>369</v>
      </c>
      <c r="D291" t="s">
        <v>1710</v>
      </c>
      <c r="E291" t="s">
        <v>1276</v>
      </c>
      <c r="F291" s="60" t="s">
        <v>1719</v>
      </c>
      <c r="G291" s="62" t="s">
        <v>400</v>
      </c>
      <c r="H291" s="60" t="str">
        <f>IF(Proc[[#This Row],[type]]="LFF (MDG-F)",MID(Proc[[#This Row],[Obj]],13,10),"")</f>
        <v/>
      </c>
      <c r="I291" s="62" t="s">
        <v>1731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4">
        <v>45688</v>
      </c>
      <c r="O291" s="64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1720</v>
      </c>
      <c r="B292" s="60" t="str">
        <f>IFERROR(VLOOKUP(Proc[[#This Row],[App]],Table2[],3,0),"open")</f>
        <v>ok</v>
      </c>
      <c r="C292" s="62" t="s">
        <v>369</v>
      </c>
      <c r="D292" t="s">
        <v>1711</v>
      </c>
      <c r="E292" t="s">
        <v>1276</v>
      </c>
      <c r="F292" s="60" t="s">
        <v>1719</v>
      </c>
      <c r="G292" s="62" t="s">
        <v>400</v>
      </c>
      <c r="H292" s="60" t="str">
        <f>IF(Proc[[#This Row],[type]]="LFF (MDG-F)",MID(Proc[[#This Row],[Obj]],13,10),"")</f>
        <v/>
      </c>
      <c r="I292" s="62" t="s">
        <v>1731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4">
        <v>45688</v>
      </c>
      <c r="O292" s="64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1720</v>
      </c>
      <c r="B293" s="60" t="str">
        <f>IFERROR(VLOOKUP(Proc[[#This Row],[App]],Table2[],3,0),"open")</f>
        <v>ok</v>
      </c>
      <c r="C293" s="62" t="s">
        <v>369</v>
      </c>
      <c r="D293" t="s">
        <v>1712</v>
      </c>
      <c r="E293" t="s">
        <v>1276</v>
      </c>
      <c r="F293" s="60" t="s">
        <v>1719</v>
      </c>
      <c r="G293" s="62" t="s">
        <v>400</v>
      </c>
      <c r="H293" s="60" t="str">
        <f>IF(Proc[[#This Row],[type]]="LFF (MDG-F)",MID(Proc[[#This Row],[Obj]],13,10),"")</f>
        <v/>
      </c>
      <c r="I293" s="62" t="s">
        <v>1731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4">
        <v>45688</v>
      </c>
      <c r="O293" s="64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1720</v>
      </c>
      <c r="B294" s="60" t="str">
        <f>IFERROR(VLOOKUP(Proc[[#This Row],[App]],Table2[],3,0),"open")</f>
        <v>ok</v>
      </c>
      <c r="C294" s="62" t="s">
        <v>369</v>
      </c>
      <c r="D294" t="s">
        <v>1713</v>
      </c>
      <c r="E294" t="s">
        <v>1715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1731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4">
        <v>45688</v>
      </c>
      <c r="O294" s="64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1720</v>
      </c>
      <c r="B295" s="60" t="str">
        <f>IFERROR(VLOOKUP(Proc[[#This Row],[App]],Table2[],3,0),"open")</f>
        <v>ok</v>
      </c>
      <c r="C295" s="62" t="s">
        <v>369</v>
      </c>
      <c r="D295" t="s">
        <v>1714</v>
      </c>
      <c r="E295" t="s">
        <v>1716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1731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4">
        <v>45688</v>
      </c>
      <c r="O295" s="64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1721</v>
      </c>
      <c r="B296" s="32" t="str">
        <f>IFERROR(VLOOKUP(Proc[[#This Row],[App]],Table2[],3,0),"open")</f>
        <v>ok</v>
      </c>
      <c r="C296" s="63" t="s">
        <v>369</v>
      </c>
      <c r="D296" t="s">
        <v>1722</v>
      </c>
      <c r="E296" t="s">
        <v>1728</v>
      </c>
      <c r="F296" s="62" t="s">
        <v>1728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1731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17</v>
      </c>
      <c r="R296" s="64" t="s">
        <v>1113</v>
      </c>
      <c r="S296" s="60"/>
    </row>
    <row r="297" spans="1:19" hidden="1">
      <c r="A297" s="62" t="s">
        <v>1721</v>
      </c>
      <c r="B297" s="60" t="str">
        <f>IFERROR(VLOOKUP(Proc[[#This Row],[App]],Table2[],3,0),"open")</f>
        <v>ok</v>
      </c>
      <c r="C297" s="63" t="s">
        <v>369</v>
      </c>
      <c r="D297" t="s">
        <v>1723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1731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17</v>
      </c>
      <c r="R297" s="64" t="s">
        <v>1113</v>
      </c>
      <c r="S297" s="60"/>
    </row>
    <row r="298" spans="1:19" hidden="1">
      <c r="A298" s="62" t="s">
        <v>1721</v>
      </c>
      <c r="B298" s="60" t="str">
        <f>IFERROR(VLOOKUP(Proc[[#This Row],[App]],Table2[],3,0),"open")</f>
        <v>ok</v>
      </c>
      <c r="C298" s="63" t="s">
        <v>369</v>
      </c>
      <c r="D298" t="s">
        <v>1724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1731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17</v>
      </c>
      <c r="R298" s="64" t="s">
        <v>1113</v>
      </c>
      <c r="S298" s="60"/>
    </row>
    <row r="299" spans="1:19" hidden="1">
      <c r="A299" s="62" t="s">
        <v>1721</v>
      </c>
      <c r="B299" s="60" t="str">
        <f>IFERROR(VLOOKUP(Proc[[#This Row],[App]],Table2[],3,0),"open")</f>
        <v>ok</v>
      </c>
      <c r="C299" s="63" t="s">
        <v>369</v>
      </c>
      <c r="D299" t="s">
        <v>1725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1731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17</v>
      </c>
      <c r="R299" s="64" t="s">
        <v>1113</v>
      </c>
      <c r="S299" s="60"/>
    </row>
    <row r="300" spans="1:19" hidden="1">
      <c r="A300" s="62" t="s">
        <v>1721</v>
      </c>
      <c r="B300" s="60" t="str">
        <f>IFERROR(VLOOKUP(Proc[[#This Row],[App]],Table2[],3,0),"open")</f>
        <v>ok</v>
      </c>
      <c r="C300" s="63" t="s">
        <v>369</v>
      </c>
      <c r="D300" t="s">
        <v>1726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1731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17</v>
      </c>
      <c r="R300" s="64" t="s">
        <v>1113</v>
      </c>
      <c r="S300" s="60"/>
    </row>
    <row r="301" spans="1:19" hidden="1">
      <c r="A301" s="62" t="s">
        <v>1721</v>
      </c>
      <c r="B301" s="60" t="str">
        <f>IFERROR(VLOOKUP(Proc[[#This Row],[App]],Table2[],3,0),"open")</f>
        <v>ok</v>
      </c>
      <c r="C301" s="63" t="s">
        <v>369</v>
      </c>
      <c r="D301" t="s">
        <v>1727</v>
      </c>
      <c r="E301" t="s">
        <v>1729</v>
      </c>
      <c r="F301" s="62" t="s">
        <v>1729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1731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17</v>
      </c>
      <c r="R301" s="64" t="s">
        <v>1113</v>
      </c>
      <c r="S301" s="60"/>
    </row>
    <row r="302" spans="1:19" hidden="1">
      <c r="A302" s="62" t="s">
        <v>1721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1731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17</v>
      </c>
      <c r="R302" s="64" t="s">
        <v>1113</v>
      </c>
      <c r="S302" s="60"/>
    </row>
    <row r="303" spans="1:19" hidden="1">
      <c r="A303" s="62" t="s">
        <v>1721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1730</v>
      </c>
      <c r="F303" s="62" t="s">
        <v>1730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1731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17</v>
      </c>
      <c r="R303" s="64" t="s">
        <v>1113</v>
      </c>
      <c r="S303" s="60"/>
    </row>
    <row r="304" spans="1:19" hidden="1">
      <c r="A304" s="62" t="s">
        <v>1721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1730</v>
      </c>
      <c r="F304" s="62" t="s">
        <v>1730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1731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17</v>
      </c>
      <c r="R304" s="64" t="s">
        <v>1113</v>
      </c>
      <c r="S304" s="60"/>
    </row>
    <row r="305" spans="1:19" hidden="1">
      <c r="A305" s="62" t="s">
        <v>1721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1728</v>
      </c>
      <c r="F305" s="62" t="s">
        <v>1728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1731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17</v>
      </c>
      <c r="R305" s="64" t="s">
        <v>1113</v>
      </c>
      <c r="S305" s="60"/>
    </row>
    <row r="306" spans="1:19" hidden="1">
      <c r="A306" s="62" t="s">
        <v>1721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1731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17</v>
      </c>
      <c r="R306" s="64" t="s">
        <v>1113</v>
      </c>
      <c r="S306" s="60"/>
    </row>
    <row r="307" spans="1:19" hidden="1">
      <c r="A307" t="s">
        <v>1735</v>
      </c>
      <c r="B307" s="60" t="str">
        <f>IFERROR(VLOOKUP(Proc[[#This Row],[App]],Table2[],3,0),"open")</f>
        <v>ok</v>
      </c>
      <c r="C307" t="s">
        <v>369</v>
      </c>
      <c r="D307" t="s">
        <v>1736</v>
      </c>
      <c r="E307" t="s">
        <v>1737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4">
        <v>45688</v>
      </c>
      <c r="O307" s="64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1738</v>
      </c>
      <c r="B308" s="60" t="str">
        <f>IFERROR(VLOOKUP(Proc[[#This Row],[App]],Table2[],3,0),"open")</f>
        <v>ok</v>
      </c>
      <c r="C308" s="62" t="s">
        <v>369</v>
      </c>
      <c r="D308" t="s">
        <v>1739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4">
        <v>45688</v>
      </c>
      <c r="O308" s="64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1738</v>
      </c>
      <c r="B309" s="60" t="str">
        <f>IFERROR(VLOOKUP(Proc[[#This Row],[App]],Table2[],3,0),"open")</f>
        <v>ok</v>
      </c>
      <c r="C309" s="62" t="s">
        <v>369</v>
      </c>
      <c r="D309" t="s">
        <v>1740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4">
        <v>45688</v>
      </c>
      <c r="O309" s="64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1738</v>
      </c>
      <c r="B310" s="60" t="str">
        <f>IFERROR(VLOOKUP(Proc[[#This Row],[App]],Table2[],3,0),"open")</f>
        <v>ok</v>
      </c>
      <c r="C310" s="62" t="s">
        <v>369</v>
      </c>
      <c r="D310" t="s">
        <v>1741</v>
      </c>
      <c r="E310" t="s">
        <v>1744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4">
        <v>45688</v>
      </c>
      <c r="O310" s="64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1738</v>
      </c>
      <c r="B311" s="60" t="str">
        <f>IFERROR(VLOOKUP(Proc[[#This Row],[App]],Table2[],3,0),"open")</f>
        <v>ok</v>
      </c>
      <c r="C311" s="62" t="s">
        <v>369</v>
      </c>
      <c r="D311" t="s">
        <v>1746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4">
        <v>45688</v>
      </c>
      <c r="O311" s="64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1738</v>
      </c>
      <c r="B312" s="60" t="str">
        <f>IFERROR(VLOOKUP(Proc[[#This Row],[App]],Table2[],3,0),"open")</f>
        <v>ok</v>
      </c>
      <c r="C312" s="62" t="s">
        <v>369</v>
      </c>
      <c r="D312" t="s">
        <v>1742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4">
        <v>45688</v>
      </c>
      <c r="O312" s="64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1738</v>
      </c>
      <c r="B313" s="60" t="str">
        <f>IFERROR(VLOOKUP(Proc[[#This Row],[App]],Table2[],3,0),"open")</f>
        <v>ok</v>
      </c>
      <c r="C313" s="62" t="s">
        <v>369</v>
      </c>
      <c r="D313" t="s">
        <v>1743</v>
      </c>
      <c r="E313" t="s">
        <v>1745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4">
        <v>45688</v>
      </c>
      <c r="O313" s="64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1748</v>
      </c>
      <c r="B314" s="60" t="str">
        <f>IFERROR(VLOOKUP(Proc[[#This Row],[App]],Table2[],3,0),"open")</f>
        <v>ok</v>
      </c>
      <c r="C314" s="62" t="s">
        <v>369</v>
      </c>
      <c r="D314" t="s">
        <v>1747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4">
        <v>45688</v>
      </c>
      <c r="O314" s="64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1749</v>
      </c>
      <c r="B315" s="60" t="str">
        <f>IFERROR(VLOOKUP(Proc[[#This Row],[App]],Table2[],3,0),"open")</f>
        <v>ok</v>
      </c>
      <c r="C315" s="63" t="s">
        <v>369</v>
      </c>
      <c r="D315" t="s">
        <v>1750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4">
        <v>45691</v>
      </c>
      <c r="O315" s="64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1751</v>
      </c>
      <c r="B316" s="60" t="str">
        <f>IFERROR(VLOOKUP(Proc[[#This Row],[App]],Table2[],3,0),"open")</f>
        <v>ok</v>
      </c>
      <c r="C316" s="63" t="s">
        <v>369</v>
      </c>
      <c r="D316" t="s">
        <v>1757</v>
      </c>
      <c r="E316" t="s">
        <v>418</v>
      </c>
      <c r="F316" s="60" t="s">
        <v>1763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4">
        <v>45691</v>
      </c>
      <c r="O316" s="64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1751</v>
      </c>
      <c r="B317" s="60" t="str">
        <f>IFERROR(VLOOKUP(Proc[[#This Row],[App]],Table2[],3,0),"open")</f>
        <v>ok</v>
      </c>
      <c r="C317" s="63" t="s">
        <v>369</v>
      </c>
      <c r="D317" t="s">
        <v>1752</v>
      </c>
      <c r="E317" t="s">
        <v>1189</v>
      </c>
      <c r="F317" s="60" t="s">
        <v>1758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4">
        <v>45691</v>
      </c>
      <c r="O317" s="64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1751</v>
      </c>
      <c r="B318" s="60" t="str">
        <f>IFERROR(VLOOKUP(Proc[[#This Row],[App]],Table2[],3,0),"open")</f>
        <v>ok</v>
      </c>
      <c r="C318" s="63" t="s">
        <v>369</v>
      </c>
      <c r="D318" t="s">
        <v>1753</v>
      </c>
      <c r="E318" t="s">
        <v>1189</v>
      </c>
      <c r="F318" s="60" t="s">
        <v>1759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4">
        <v>45691</v>
      </c>
      <c r="O318" s="64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1751</v>
      </c>
      <c r="B319" s="60" t="str">
        <f>IFERROR(VLOOKUP(Proc[[#This Row],[App]],Table2[],3,0),"open")</f>
        <v>ok</v>
      </c>
      <c r="C319" s="63" t="s">
        <v>369</v>
      </c>
      <c r="D319" t="s">
        <v>1754</v>
      </c>
      <c r="E319" t="s">
        <v>1189</v>
      </c>
      <c r="F319" s="60" t="s">
        <v>1760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4">
        <v>45691</v>
      </c>
      <c r="O319" s="64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1751</v>
      </c>
      <c r="B320" s="60" t="str">
        <f>IFERROR(VLOOKUP(Proc[[#This Row],[App]],Table2[],3,0),"open")</f>
        <v>ok</v>
      </c>
      <c r="C320" s="63" t="s">
        <v>369</v>
      </c>
      <c r="D320" t="s">
        <v>1755</v>
      </c>
      <c r="E320" t="s">
        <v>1189</v>
      </c>
      <c r="F320" s="60" t="s">
        <v>1761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4">
        <v>45691</v>
      </c>
      <c r="O320" s="64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1751</v>
      </c>
      <c r="B321" s="60" t="str">
        <f>IFERROR(VLOOKUP(Proc[[#This Row],[App]],Table2[],3,0),"open")</f>
        <v>ok</v>
      </c>
      <c r="C321" s="63" t="s">
        <v>369</v>
      </c>
      <c r="D321" t="s">
        <v>1756</v>
      </c>
      <c r="E321" t="s">
        <v>1189</v>
      </c>
      <c r="F321" s="60" t="s">
        <v>1762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4">
        <v>45691</v>
      </c>
      <c r="O321" s="64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1766</v>
      </c>
      <c r="B322" s="60" t="str">
        <f>IFERROR(VLOOKUP(Proc[[#This Row],[App]],Table2[],3,0),"open")</f>
        <v>ok</v>
      </c>
      <c r="C322" s="63" t="s">
        <v>369</v>
      </c>
      <c r="D322" t="s">
        <v>1764</v>
      </c>
      <c r="E322" t="s">
        <v>1768</v>
      </c>
      <c r="F322" s="60" t="s">
        <v>1765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13</v>
      </c>
      <c r="R322" s="69" t="s">
        <v>1767</v>
      </c>
      <c r="S322" s="60"/>
    </row>
    <row r="323" spans="1:19" hidden="1">
      <c r="A323" t="s">
        <v>1787</v>
      </c>
      <c r="B323" s="60" t="str">
        <f>IFERROR(VLOOKUP(Proc[[#This Row],[App]],Table2[],3,0),"open")</f>
        <v>ok</v>
      </c>
      <c r="C323" s="63" t="s">
        <v>369</v>
      </c>
      <c r="D323" t="s">
        <v>1769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4">
        <v>45691</v>
      </c>
      <c r="O323" s="64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1787</v>
      </c>
      <c r="B324" s="60" t="str">
        <f>IFERROR(VLOOKUP(Proc[[#This Row],[App]],Table2[],3,0),"open")</f>
        <v>ok</v>
      </c>
      <c r="C324" s="63" t="s">
        <v>369</v>
      </c>
      <c r="D324" t="s">
        <v>1770</v>
      </c>
      <c r="E324" t="s">
        <v>839</v>
      </c>
      <c r="F324" s="60" t="s">
        <v>1788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4">
        <v>45691</v>
      </c>
      <c r="O324" s="64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1787</v>
      </c>
      <c r="B325" s="60" t="str">
        <f>IFERROR(VLOOKUP(Proc[[#This Row],[App]],Table2[],3,0),"open")</f>
        <v>ok</v>
      </c>
      <c r="C325" s="63" t="s">
        <v>369</v>
      </c>
      <c r="D325" t="s">
        <v>1771</v>
      </c>
      <c r="E325" t="s">
        <v>581</v>
      </c>
      <c r="F325" s="60" t="s">
        <v>1789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4">
        <v>45691</v>
      </c>
      <c r="O325" s="64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1787</v>
      </c>
      <c r="B326" s="60" t="str">
        <f>IFERROR(VLOOKUP(Proc[[#This Row],[App]],Table2[],3,0),"open")</f>
        <v>ok</v>
      </c>
      <c r="C326" s="63" t="s">
        <v>369</v>
      </c>
      <c r="D326" t="s">
        <v>1772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4">
        <v>45691</v>
      </c>
      <c r="O326" s="64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1787</v>
      </c>
      <c r="B327" s="60" t="str">
        <f>IFERROR(VLOOKUP(Proc[[#This Row],[App]],Table2[],3,0),"open")</f>
        <v>ok</v>
      </c>
      <c r="C327" s="63" t="s">
        <v>369</v>
      </c>
      <c r="D327" t="s">
        <v>1773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4">
        <v>45691</v>
      </c>
      <c r="O327" s="64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1787</v>
      </c>
      <c r="B328" s="60" t="str">
        <f>IFERROR(VLOOKUP(Proc[[#This Row],[App]],Table2[],3,0),"open")</f>
        <v>ok</v>
      </c>
      <c r="C328" s="63" t="s">
        <v>369</v>
      </c>
      <c r="D328" t="s">
        <v>1774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4">
        <v>45691</v>
      </c>
      <c r="O328" s="64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1787</v>
      </c>
      <c r="B329" s="60" t="str">
        <f>IFERROR(VLOOKUP(Proc[[#This Row],[App]],Table2[],3,0),"open")</f>
        <v>ok</v>
      </c>
      <c r="C329" s="63" t="s">
        <v>369</v>
      </c>
      <c r="D329" t="s">
        <v>1775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4">
        <v>45691</v>
      </c>
      <c r="O329" s="64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1787</v>
      </c>
      <c r="B330" s="60" t="str">
        <f>IFERROR(VLOOKUP(Proc[[#This Row],[App]],Table2[],3,0),"open")</f>
        <v>ok</v>
      </c>
      <c r="C330" s="63" t="s">
        <v>369</v>
      </c>
      <c r="D330" t="s">
        <v>1776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4">
        <v>45691</v>
      </c>
      <c r="O330" s="64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1787</v>
      </c>
      <c r="B331" s="60" t="str">
        <f>IFERROR(VLOOKUP(Proc[[#This Row],[App]],Table2[],3,0),"open")</f>
        <v>ok</v>
      </c>
      <c r="C331" s="63" t="s">
        <v>369</v>
      </c>
      <c r="D331" t="s">
        <v>1777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4">
        <v>45691</v>
      </c>
      <c r="O331" s="64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1787</v>
      </c>
      <c r="B332" s="60" t="str">
        <f>IFERROR(VLOOKUP(Proc[[#This Row],[App]],Table2[],3,0),"open")</f>
        <v>ok</v>
      </c>
      <c r="C332" s="63" t="s">
        <v>369</v>
      </c>
      <c r="D332" t="s">
        <v>1778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4">
        <v>45691</v>
      </c>
      <c r="O332" s="64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1787</v>
      </c>
      <c r="B333" s="60" t="str">
        <f>IFERROR(VLOOKUP(Proc[[#This Row],[App]],Table2[],3,0),"open")</f>
        <v>ok</v>
      </c>
      <c r="C333" s="63" t="s">
        <v>369</v>
      </c>
      <c r="D333" t="s">
        <v>1779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4">
        <v>45691</v>
      </c>
      <c r="O333" s="64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1787</v>
      </c>
      <c r="B334" s="60" t="str">
        <f>IFERROR(VLOOKUP(Proc[[#This Row],[App]],Table2[],3,0),"open")</f>
        <v>ok</v>
      </c>
      <c r="C334" s="63" t="s">
        <v>369</v>
      </c>
      <c r="D334" t="s">
        <v>1780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4">
        <v>45691</v>
      </c>
      <c r="O334" s="64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1787</v>
      </c>
      <c r="B335" s="60" t="str">
        <f>IFERROR(VLOOKUP(Proc[[#This Row],[App]],Table2[],3,0),"open")</f>
        <v>ok</v>
      </c>
      <c r="C335" s="63" t="s">
        <v>369</v>
      </c>
      <c r="D335" t="s">
        <v>1781</v>
      </c>
      <c r="E335" t="s">
        <v>501</v>
      </c>
      <c r="F335" s="60" t="s">
        <v>1790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4">
        <v>45691</v>
      </c>
      <c r="O335" s="64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1787</v>
      </c>
      <c r="B336" s="60" t="str">
        <f>IFERROR(VLOOKUP(Proc[[#This Row],[App]],Table2[],3,0),"open")</f>
        <v>ok</v>
      </c>
      <c r="C336" s="63" t="s">
        <v>369</v>
      </c>
      <c r="D336" t="s">
        <v>1782</v>
      </c>
      <c r="E336" t="s">
        <v>569</v>
      </c>
      <c r="F336" s="60" t="s">
        <v>1791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4">
        <v>45691</v>
      </c>
      <c r="O336" s="64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1787</v>
      </c>
      <c r="B337" s="60" t="str">
        <f>IFERROR(VLOOKUP(Proc[[#This Row],[App]],Table2[],3,0),"open")</f>
        <v>ok</v>
      </c>
      <c r="C337" s="63" t="s">
        <v>369</v>
      </c>
      <c r="D337" t="s">
        <v>1783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4">
        <v>45691</v>
      </c>
      <c r="O337" s="64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1787</v>
      </c>
      <c r="B338" s="60" t="str">
        <f>IFERROR(VLOOKUP(Proc[[#This Row],[App]],Table2[],3,0),"open")</f>
        <v>ok</v>
      </c>
      <c r="C338" s="63" t="s">
        <v>369</v>
      </c>
      <c r="D338" t="s">
        <v>1784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4">
        <v>45691</v>
      </c>
      <c r="O338" s="64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1787</v>
      </c>
      <c r="B339" s="60" t="str">
        <f>IFERROR(VLOOKUP(Proc[[#This Row],[App]],Table2[],3,0),"open")</f>
        <v>ok</v>
      </c>
      <c r="C339" s="63" t="s">
        <v>369</v>
      </c>
      <c r="D339" t="s">
        <v>1785</v>
      </c>
      <c r="E339" t="s">
        <v>581</v>
      </c>
      <c r="F339" s="60" t="s">
        <v>1792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4">
        <v>45691</v>
      </c>
      <c r="O339" s="64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1787</v>
      </c>
      <c r="B340" s="60" t="str">
        <f>IFERROR(VLOOKUP(Proc[[#This Row],[App]],Table2[],3,0),"open")</f>
        <v>ok</v>
      </c>
      <c r="C340" s="63" t="s">
        <v>369</v>
      </c>
      <c r="D340" t="s">
        <v>1786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4">
        <v>45691</v>
      </c>
      <c r="O340" s="64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1794</v>
      </c>
      <c r="B341" s="60" t="str">
        <f>IFERROR(VLOOKUP(Proc[[#This Row],[App]],Table2[],3,0),"open")</f>
        <v>ok</v>
      </c>
      <c r="C341" t="s">
        <v>369</v>
      </c>
      <c r="D341" t="s">
        <v>1795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4">
        <v>45692</v>
      </c>
      <c r="O341" s="64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1796</v>
      </c>
      <c r="B342" s="60" t="str">
        <f>IFERROR(VLOOKUP(Proc[[#This Row],[App]],Table2[],3,0),"open")</f>
        <v>ok</v>
      </c>
      <c r="C342" s="62" t="s">
        <v>369</v>
      </c>
      <c r="D342" t="s">
        <v>1797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4">
        <v>45692</v>
      </c>
      <c r="O342" s="64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1796</v>
      </c>
      <c r="B343" s="60" t="str">
        <f>IFERROR(VLOOKUP(Proc[[#This Row],[App]],Table2[],3,0),"open")</f>
        <v>ok</v>
      </c>
      <c r="C343" s="62" t="s">
        <v>369</v>
      </c>
      <c r="D343" t="s">
        <v>1798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4">
        <v>45692</v>
      </c>
      <c r="O343" s="64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1796</v>
      </c>
      <c r="B344" s="60" t="str">
        <f>IFERROR(VLOOKUP(Proc[[#This Row],[App]],Table2[],3,0),"open")</f>
        <v>ok</v>
      </c>
      <c r="C344" s="62" t="s">
        <v>369</v>
      </c>
      <c r="D344" t="s">
        <v>1799</v>
      </c>
      <c r="E344" t="s">
        <v>1290</v>
      </c>
      <c r="F344" s="60" t="s">
        <v>1761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4">
        <v>45692</v>
      </c>
      <c r="O344" s="64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1796</v>
      </c>
      <c r="B345" s="60" t="str">
        <f>IFERROR(VLOOKUP(Proc[[#This Row],[App]],Table2[],3,0),"open")</f>
        <v>ok</v>
      </c>
      <c r="C345" s="62" t="s">
        <v>369</v>
      </c>
      <c r="D345" t="s">
        <v>1800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4">
        <v>45692</v>
      </c>
      <c r="O345" s="64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1814</v>
      </c>
      <c r="B346" s="60" t="str">
        <f>IFERROR(VLOOKUP(Proc[[#This Row],[App]],Table2[],3,0),"open")</f>
        <v>ok</v>
      </c>
      <c r="C346" s="62" t="s">
        <v>369</v>
      </c>
      <c r="D346" t="s">
        <v>1801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4">
        <v>45692</v>
      </c>
      <c r="O346" s="64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1814</v>
      </c>
      <c r="B347" s="60" t="str">
        <f>IFERROR(VLOOKUP(Proc[[#This Row],[App]],Table2[],3,0),"open")</f>
        <v>ok</v>
      </c>
      <c r="C347" s="62" t="s">
        <v>369</v>
      </c>
      <c r="D347" t="s">
        <v>1802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4">
        <v>45692</v>
      </c>
      <c r="O347" s="64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1814</v>
      </c>
      <c r="B348" s="60" t="str">
        <f>IFERROR(VLOOKUP(Proc[[#This Row],[App]],Table2[],3,0),"open")</f>
        <v>ok</v>
      </c>
      <c r="C348" s="62" t="s">
        <v>369</v>
      </c>
      <c r="D348" t="s">
        <v>1803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4">
        <v>45692</v>
      </c>
      <c r="O348" s="64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1814</v>
      </c>
      <c r="B349" s="60" t="str">
        <f>IFERROR(VLOOKUP(Proc[[#This Row],[App]],Table2[],3,0),"open")</f>
        <v>ok</v>
      </c>
      <c r="C349" s="62" t="s">
        <v>369</v>
      </c>
      <c r="D349" t="s">
        <v>1804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4">
        <v>45692</v>
      </c>
      <c r="O349" s="64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1814</v>
      </c>
      <c r="B350" s="60" t="str">
        <f>IFERROR(VLOOKUP(Proc[[#This Row],[App]],Table2[],3,0),"open")</f>
        <v>ok</v>
      </c>
      <c r="C350" s="62" t="s">
        <v>369</v>
      </c>
      <c r="D350" t="s">
        <v>1805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4">
        <v>45692</v>
      </c>
      <c r="O350" s="64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1814</v>
      </c>
      <c r="B351" s="60" t="str">
        <f>IFERROR(VLOOKUP(Proc[[#This Row],[App]],Table2[],3,0),"open")</f>
        <v>ok</v>
      </c>
      <c r="C351" s="62" t="s">
        <v>369</v>
      </c>
      <c r="D351" t="s">
        <v>1806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4">
        <v>45692</v>
      </c>
      <c r="O351" s="64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1814</v>
      </c>
      <c r="B352" s="60" t="str">
        <f>IFERROR(VLOOKUP(Proc[[#This Row],[App]],Table2[],3,0),"open")</f>
        <v>ok</v>
      </c>
      <c r="C352" s="62" t="s">
        <v>369</v>
      </c>
      <c r="D352" t="s">
        <v>1807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4">
        <v>45692</v>
      </c>
      <c r="O352" s="64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1814</v>
      </c>
      <c r="B353" s="60" t="str">
        <f>IFERROR(VLOOKUP(Proc[[#This Row],[App]],Table2[],3,0),"open")</f>
        <v>ok</v>
      </c>
      <c r="C353" s="62" t="s">
        <v>369</v>
      </c>
      <c r="D353" t="s">
        <v>1808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4">
        <v>45692</v>
      </c>
      <c r="O353" s="64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1814</v>
      </c>
      <c r="B354" s="60" t="str">
        <f>IFERROR(VLOOKUP(Proc[[#This Row],[App]],Table2[],3,0),"open")</f>
        <v>ok</v>
      </c>
      <c r="C354" s="62" t="s">
        <v>369</v>
      </c>
      <c r="D354" t="s">
        <v>1809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4">
        <v>45692</v>
      </c>
      <c r="O354" s="64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1814</v>
      </c>
      <c r="B355" s="60" t="str">
        <f>IFERROR(VLOOKUP(Proc[[#This Row],[App]],Table2[],3,0),"open")</f>
        <v>ok</v>
      </c>
      <c r="C355" s="62" t="s">
        <v>369</v>
      </c>
      <c r="D355" t="s">
        <v>1810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4">
        <v>45692</v>
      </c>
      <c r="O355" s="64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1814</v>
      </c>
      <c r="B356" s="60" t="str">
        <f>IFERROR(VLOOKUP(Proc[[#This Row],[App]],Table2[],3,0),"open")</f>
        <v>ok</v>
      </c>
      <c r="C356" t="s">
        <v>377</v>
      </c>
      <c r="D356" t="s">
        <v>1811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4">
        <v>45692</v>
      </c>
      <c r="O356" s="64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1814</v>
      </c>
      <c r="B357" s="60" t="str">
        <f>IFERROR(VLOOKUP(Proc[[#This Row],[App]],Table2[],3,0),"open")</f>
        <v>ok</v>
      </c>
      <c r="C357" t="s">
        <v>369</v>
      </c>
      <c r="D357" t="s">
        <v>1812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4">
        <v>45692</v>
      </c>
      <c r="O357" s="64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1814</v>
      </c>
      <c r="B358" s="60" t="str">
        <f>IFERROR(VLOOKUP(Proc[[#This Row],[App]],Table2[],3,0),"open")</f>
        <v>ok</v>
      </c>
      <c r="C358" s="62" t="s">
        <v>369</v>
      </c>
      <c r="D358" t="s">
        <v>1813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4">
        <v>45692</v>
      </c>
      <c r="O358" s="64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1815</v>
      </c>
      <c r="B359" s="60" t="str">
        <f>IFERROR(VLOOKUP(Proc[[#This Row],[App]],Table2[],3,0),"open")</f>
        <v>ok</v>
      </c>
      <c r="C359" s="62" t="s">
        <v>369</v>
      </c>
      <c r="D359" t="s">
        <v>1816</v>
      </c>
      <c r="E359" t="s">
        <v>1822</v>
      </c>
      <c r="F359" s="60" t="s">
        <v>1761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4">
        <v>45692</v>
      </c>
      <c r="O359" s="64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1815</v>
      </c>
      <c r="B360" s="60" t="str">
        <f>IFERROR(VLOOKUP(Proc[[#This Row],[App]],Table2[],3,0),"open")</f>
        <v>ok</v>
      </c>
      <c r="C360" s="62" t="s">
        <v>369</v>
      </c>
      <c r="D360" t="s">
        <v>1817</v>
      </c>
      <c r="E360" t="s">
        <v>1823</v>
      </c>
      <c r="F360" s="60" t="s">
        <v>1761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4">
        <v>45692</v>
      </c>
      <c r="O360" s="64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1815</v>
      </c>
      <c r="B361" s="60" t="str">
        <f>IFERROR(VLOOKUP(Proc[[#This Row],[App]],Table2[],3,0),"open")</f>
        <v>ok</v>
      </c>
      <c r="C361" s="62" t="s">
        <v>369</v>
      </c>
      <c r="D361" t="s">
        <v>1818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4">
        <v>45692</v>
      </c>
      <c r="O361" s="64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1815</v>
      </c>
      <c r="B362" s="60" t="str">
        <f>IFERROR(VLOOKUP(Proc[[#This Row],[App]],Table2[],3,0),"open")</f>
        <v>ok</v>
      </c>
      <c r="C362" s="62" t="s">
        <v>369</v>
      </c>
      <c r="D362" t="s">
        <v>1819</v>
      </c>
      <c r="E362" t="s">
        <v>549</v>
      </c>
      <c r="F362" s="60" t="s">
        <v>1761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4">
        <v>45692</v>
      </c>
      <c r="O362" s="64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1815</v>
      </c>
      <c r="B363" s="60" t="str">
        <f>IFERROR(VLOOKUP(Proc[[#This Row],[App]],Table2[],3,0),"open")</f>
        <v>ok</v>
      </c>
      <c r="C363" s="62" t="s">
        <v>369</v>
      </c>
      <c r="D363" t="s">
        <v>1820</v>
      </c>
      <c r="E363" t="s">
        <v>549</v>
      </c>
      <c r="F363" s="60" t="s">
        <v>1824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4">
        <v>45692</v>
      </c>
      <c r="O363" s="64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1815</v>
      </c>
      <c r="B364" s="60" t="str">
        <f>IFERROR(VLOOKUP(Proc[[#This Row],[App]],Table2[],3,0),"open")</f>
        <v>ok</v>
      </c>
      <c r="C364" s="62" t="s">
        <v>369</v>
      </c>
      <c r="D364" t="s">
        <v>1821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4">
        <v>45692</v>
      </c>
      <c r="O364" s="64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1825</v>
      </c>
      <c r="B365" s="60" t="str">
        <f>IFERROR(VLOOKUP(Proc[[#This Row],[App]],Table2[],3,0),"open")</f>
        <v>open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11</v>
      </c>
      <c r="R365" s="69" t="s">
        <v>1532</v>
      </c>
      <c r="S365" s="60"/>
    </row>
    <row r="366" spans="1:19" hidden="1">
      <c r="A366" s="62" t="s">
        <v>1825</v>
      </c>
      <c r="B366" s="60" t="str">
        <f>IFERROR(VLOOKUP(Proc[[#This Row],[App]],Table2[],3,0),"open")</f>
        <v>open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11</v>
      </c>
      <c r="R366" s="69" t="s">
        <v>1532</v>
      </c>
      <c r="S366" s="60"/>
    </row>
    <row r="367" spans="1:19" hidden="1">
      <c r="A367" s="62" t="s">
        <v>1825</v>
      </c>
      <c r="B367" s="60" t="str">
        <f>IFERROR(VLOOKUP(Proc[[#This Row],[App]],Table2[],3,0),"open")</f>
        <v>open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11</v>
      </c>
      <c r="R367" s="69" t="s">
        <v>1532</v>
      </c>
      <c r="S367" s="60"/>
    </row>
    <row r="368" spans="1:19" hidden="1">
      <c r="A368" s="62" t="s">
        <v>1825</v>
      </c>
      <c r="B368" s="60" t="str">
        <f>IFERROR(VLOOKUP(Proc[[#This Row],[App]],Table2[],3,0),"open")</f>
        <v>open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11</v>
      </c>
      <c r="R368" s="69" t="s">
        <v>1532</v>
      </c>
      <c r="S368" s="60"/>
    </row>
    <row r="369" spans="1:19" hidden="1">
      <c r="A369" s="62" t="s">
        <v>1825</v>
      </c>
      <c r="B369" s="60" t="str">
        <f>IFERROR(VLOOKUP(Proc[[#This Row],[App]],Table2[],3,0),"open")</f>
        <v>open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11</v>
      </c>
      <c r="R369" s="69" t="s">
        <v>1532</v>
      </c>
      <c r="S369" s="60"/>
    </row>
    <row r="370" spans="1:19" hidden="1">
      <c r="A370" s="62" t="s">
        <v>1825</v>
      </c>
      <c r="B370" s="60" t="str">
        <f>IFERROR(VLOOKUP(Proc[[#This Row],[App]],Table2[],3,0),"open")</f>
        <v>open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11</v>
      </c>
      <c r="R370" s="69" t="s">
        <v>1532</v>
      </c>
      <c r="S370" s="60"/>
    </row>
    <row r="371" spans="1:19" hidden="1">
      <c r="A371" s="62" t="s">
        <v>1825</v>
      </c>
      <c r="B371" s="60" t="str">
        <f>IFERROR(VLOOKUP(Proc[[#This Row],[App]],Table2[],3,0),"open")</f>
        <v>open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11</v>
      </c>
      <c r="R371" s="69" t="s">
        <v>1532</v>
      </c>
      <c r="S371" s="60"/>
    </row>
    <row r="372" spans="1:19" hidden="1">
      <c r="A372" s="62" t="s">
        <v>1825</v>
      </c>
      <c r="B372" s="60" t="str">
        <f>IFERROR(VLOOKUP(Proc[[#This Row],[App]],Table2[],3,0),"open")</f>
        <v>open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11</v>
      </c>
      <c r="R372" s="69" t="s">
        <v>1532</v>
      </c>
      <c r="S372" s="60"/>
    </row>
    <row r="373" spans="1:19" hidden="1">
      <c r="A373" s="62" t="s">
        <v>1825</v>
      </c>
      <c r="B373" s="60" t="str">
        <f>IFERROR(VLOOKUP(Proc[[#This Row],[App]],Table2[],3,0),"open")</f>
        <v>open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11</v>
      </c>
      <c r="R373" s="69" t="s">
        <v>1532</v>
      </c>
      <c r="S373" s="60"/>
    </row>
    <row r="374" spans="1:19" hidden="1">
      <c r="A374" s="62" t="s">
        <v>1825</v>
      </c>
      <c r="B374" s="60" t="str">
        <f>IFERROR(VLOOKUP(Proc[[#This Row],[App]],Table2[],3,0),"open")</f>
        <v>open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11</v>
      </c>
      <c r="R374" s="69" t="s">
        <v>1532</v>
      </c>
      <c r="S374" s="60"/>
    </row>
    <row r="375" spans="1:19" hidden="1">
      <c r="A375" s="62" t="s">
        <v>1825</v>
      </c>
      <c r="B375" s="60" t="str">
        <f>IFERROR(VLOOKUP(Proc[[#This Row],[App]],Table2[],3,0),"open")</f>
        <v>open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11</v>
      </c>
      <c r="R375" s="69" t="s">
        <v>1532</v>
      </c>
      <c r="S375" s="60"/>
    </row>
    <row r="376" spans="1:19">
      <c r="A376" s="62" t="s">
        <v>1825</v>
      </c>
      <c r="B376" s="60" t="str">
        <f>IFERROR(VLOOKUP(Proc[[#This Row],[App]],Table2[],3,0),"open")</f>
        <v>open</v>
      </c>
      <c r="C376" s="62" t="s">
        <v>370</v>
      </c>
      <c r="D376" t="s">
        <v>1826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11</v>
      </c>
      <c r="R376" s="69" t="s">
        <v>1532</v>
      </c>
      <c r="S376" s="60"/>
    </row>
    <row r="377" spans="1:19" hidden="1">
      <c r="A377" s="62" t="s">
        <v>1825</v>
      </c>
      <c r="B377" s="60" t="str">
        <f>IFERROR(VLOOKUP(Proc[[#This Row],[App]],Table2[],3,0),"open")</f>
        <v>open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11</v>
      </c>
      <c r="R377" s="69" t="s">
        <v>1532</v>
      </c>
      <c r="S377" s="60"/>
    </row>
    <row r="378" spans="1:19" hidden="1">
      <c r="A378" s="62" t="s">
        <v>1825</v>
      </c>
      <c r="B378" s="60" t="str">
        <f>IFERROR(VLOOKUP(Proc[[#This Row],[App]],Table2[],3,0),"open")</f>
        <v>open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11</v>
      </c>
      <c r="R378" s="69" t="s">
        <v>1532</v>
      </c>
      <c r="S378" s="60"/>
    </row>
    <row r="379" spans="1:19" hidden="1">
      <c r="A379" s="62" t="s">
        <v>1825</v>
      </c>
      <c r="B379" s="60" t="str">
        <f>IFERROR(VLOOKUP(Proc[[#This Row],[App]],Table2[],3,0),"open")</f>
        <v>open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11</v>
      </c>
      <c r="R379" s="69" t="s">
        <v>1532</v>
      </c>
      <c r="S379" s="60"/>
    </row>
    <row r="380" spans="1:19" hidden="1">
      <c r="A380" s="62" t="s">
        <v>1825</v>
      </c>
      <c r="B380" s="60" t="str">
        <f>IFERROR(VLOOKUP(Proc[[#This Row],[App]],Table2[],3,0),"open")</f>
        <v>open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11</v>
      </c>
      <c r="R380" s="69" t="s">
        <v>1532</v>
      </c>
      <c r="S380" s="60"/>
    </row>
    <row r="381" spans="1:19">
      <c r="A381" s="62" t="s">
        <v>1825</v>
      </c>
      <c r="B381" s="60" t="str">
        <f>IFERROR(VLOOKUP(Proc[[#This Row],[App]],Table2[],3,0),"open")</f>
        <v>open</v>
      </c>
      <c r="C381" s="62" t="s">
        <v>370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11</v>
      </c>
      <c r="R381" s="69" t="s">
        <v>1532</v>
      </c>
      <c r="S381" s="60"/>
    </row>
    <row r="382" spans="1:19" hidden="1">
      <c r="A382" t="s">
        <v>1828</v>
      </c>
      <c r="B382" s="60" t="str">
        <f>IFERROR(VLOOKUP(Proc[[#This Row],[App]],Table2[],3,0),"open")</f>
        <v>ok</v>
      </c>
      <c r="C382" s="62" t="s">
        <v>369</v>
      </c>
      <c r="D382" t="s">
        <v>1827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4">
        <v>45693</v>
      </c>
      <c r="O382" s="64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1851</v>
      </c>
      <c r="B383" s="60" t="str">
        <f>IFERROR(VLOOKUP(Proc[[#This Row],[App]],Table2[],3,0),"open")</f>
        <v>ok</v>
      </c>
      <c r="C383" t="s">
        <v>377</v>
      </c>
      <c r="D383" t="s">
        <v>1829</v>
      </c>
      <c r="E383" t="s">
        <v>658</v>
      </c>
      <c r="F383" s="60" t="s">
        <v>1852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10</v>
      </c>
      <c r="R383" s="69" t="s">
        <v>575</v>
      </c>
      <c r="S383" s="60"/>
    </row>
    <row r="384" spans="1:19" hidden="1">
      <c r="A384" s="62" t="s">
        <v>1851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10</v>
      </c>
      <c r="R384" s="69" t="s">
        <v>575</v>
      </c>
      <c r="S384" s="60"/>
    </row>
    <row r="385" spans="1:19" hidden="1">
      <c r="A385" s="62" t="s">
        <v>1851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10</v>
      </c>
      <c r="R385" s="69" t="s">
        <v>575</v>
      </c>
      <c r="S385" s="60"/>
    </row>
    <row r="386" spans="1:19" hidden="1">
      <c r="A386" s="62" t="s">
        <v>1851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10</v>
      </c>
      <c r="R386" s="69" t="s">
        <v>575</v>
      </c>
      <c r="S386" s="60"/>
    </row>
    <row r="387" spans="1:19" hidden="1">
      <c r="A387" s="62" t="s">
        <v>1851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10</v>
      </c>
      <c r="R387" s="69" t="s">
        <v>575</v>
      </c>
      <c r="S387" s="60"/>
    </row>
    <row r="388" spans="1:19" hidden="1">
      <c r="A388" s="62" t="s">
        <v>1851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10</v>
      </c>
      <c r="R388" s="69" t="s">
        <v>575</v>
      </c>
      <c r="S388" s="60"/>
    </row>
    <row r="389" spans="1:19" hidden="1">
      <c r="A389" s="62" t="s">
        <v>1851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10</v>
      </c>
      <c r="R389" s="69" t="s">
        <v>575</v>
      </c>
      <c r="S389" s="60"/>
    </row>
    <row r="390" spans="1:19" hidden="1">
      <c r="A390" s="62" t="s">
        <v>1851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10</v>
      </c>
      <c r="R390" s="69" t="s">
        <v>575</v>
      </c>
      <c r="S390" s="60"/>
    </row>
    <row r="391" spans="1:19" hidden="1">
      <c r="A391" s="62" t="s">
        <v>1851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10</v>
      </c>
      <c r="R391" s="69" t="s">
        <v>575</v>
      </c>
      <c r="S391" s="60"/>
    </row>
    <row r="392" spans="1:19" hidden="1">
      <c r="A392" s="62" t="s">
        <v>1851</v>
      </c>
      <c r="B392" s="60" t="str">
        <f>IFERROR(VLOOKUP(Proc[[#This Row],[App]],Table2[],3,0),"open")</f>
        <v>ok</v>
      </c>
      <c r="C392" s="62" t="s">
        <v>369</v>
      </c>
      <c r="D392" t="s">
        <v>1830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10</v>
      </c>
      <c r="R392" s="69" t="s">
        <v>575</v>
      </c>
      <c r="S392" s="60"/>
    </row>
    <row r="393" spans="1:19" hidden="1">
      <c r="A393" s="62" t="s">
        <v>1851</v>
      </c>
      <c r="B393" s="60" t="str">
        <f>IFERROR(VLOOKUP(Proc[[#This Row],[App]],Table2[],3,0),"open")</f>
        <v>ok</v>
      </c>
      <c r="C393" s="62" t="s">
        <v>369</v>
      </c>
      <c r="D393" t="s">
        <v>1831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10</v>
      </c>
      <c r="R393" s="69" t="s">
        <v>575</v>
      </c>
      <c r="S393" s="60"/>
    </row>
    <row r="394" spans="1:19" hidden="1">
      <c r="A394" s="62" t="s">
        <v>1851</v>
      </c>
      <c r="B394" s="60" t="str">
        <f>IFERROR(VLOOKUP(Proc[[#This Row],[App]],Table2[],3,0),"open")</f>
        <v>ok</v>
      </c>
      <c r="C394" s="62" t="s">
        <v>377</v>
      </c>
      <c r="D394" t="s">
        <v>1832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10</v>
      </c>
      <c r="R394" s="69" t="s">
        <v>575</v>
      </c>
      <c r="S394" s="60"/>
    </row>
    <row r="395" spans="1:19" hidden="1">
      <c r="A395" s="62" t="s">
        <v>1851</v>
      </c>
      <c r="B395" s="60" t="str">
        <f>IFERROR(VLOOKUP(Proc[[#This Row],[App]],Table2[],3,0),"open")</f>
        <v>ok</v>
      </c>
      <c r="C395" s="62" t="s">
        <v>369</v>
      </c>
      <c r="D395" t="s">
        <v>1833</v>
      </c>
      <c r="E395" t="s">
        <v>658</v>
      </c>
      <c r="F395" s="60" t="s">
        <v>1853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10</v>
      </c>
      <c r="R395" s="69" t="s">
        <v>575</v>
      </c>
      <c r="S395" s="60"/>
    </row>
    <row r="396" spans="1:19" hidden="1">
      <c r="A396" s="62" t="s">
        <v>1851</v>
      </c>
      <c r="B396" s="60" t="str">
        <f>IFERROR(VLOOKUP(Proc[[#This Row],[App]],Table2[],3,0),"open")</f>
        <v>ok</v>
      </c>
      <c r="C396" s="62" t="s">
        <v>369</v>
      </c>
      <c r="D396" t="s">
        <v>1834</v>
      </c>
      <c r="E396" t="s">
        <v>658</v>
      </c>
      <c r="F396" s="60" t="s">
        <v>1852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10</v>
      </c>
      <c r="R396" s="69" t="s">
        <v>575</v>
      </c>
      <c r="S396" s="60"/>
    </row>
    <row r="397" spans="1:19" hidden="1">
      <c r="A397" s="62" t="s">
        <v>1851</v>
      </c>
      <c r="B397" s="60" t="str">
        <f>IFERROR(VLOOKUP(Proc[[#This Row],[App]],Table2[],3,0),"open")</f>
        <v>ok</v>
      </c>
      <c r="C397" s="62" t="s">
        <v>369</v>
      </c>
      <c r="D397" t="s">
        <v>1835</v>
      </c>
      <c r="E397" t="s">
        <v>658</v>
      </c>
      <c r="F397" s="60" t="s">
        <v>1853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10</v>
      </c>
      <c r="R397" s="69" t="s">
        <v>575</v>
      </c>
      <c r="S397" s="60"/>
    </row>
    <row r="398" spans="1:19" hidden="1">
      <c r="A398" s="62" t="s">
        <v>1851</v>
      </c>
      <c r="B398" s="60" t="str">
        <f>IFERROR(VLOOKUP(Proc[[#This Row],[App]],Table2[],3,0),"open")</f>
        <v>ok</v>
      </c>
      <c r="C398" s="62" t="s">
        <v>369</v>
      </c>
      <c r="D398" t="s">
        <v>1836</v>
      </c>
      <c r="E398" t="s">
        <v>658</v>
      </c>
      <c r="F398" s="60" t="s">
        <v>1852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10</v>
      </c>
      <c r="R398" s="69" t="s">
        <v>575</v>
      </c>
      <c r="S398" s="60"/>
    </row>
    <row r="399" spans="1:19" hidden="1">
      <c r="A399" s="62" t="s">
        <v>1851</v>
      </c>
      <c r="B399" s="60" t="str">
        <f>IFERROR(VLOOKUP(Proc[[#This Row],[App]],Table2[],3,0),"open")</f>
        <v>ok</v>
      </c>
      <c r="C399" s="62" t="s">
        <v>369</v>
      </c>
      <c r="D399" t="s">
        <v>1837</v>
      </c>
      <c r="E399" t="s">
        <v>658</v>
      </c>
      <c r="F399" s="60" t="s">
        <v>1853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10</v>
      </c>
      <c r="R399" s="69" t="s">
        <v>575</v>
      </c>
      <c r="S399" s="60"/>
    </row>
    <row r="400" spans="1:19" hidden="1">
      <c r="A400" s="62" t="s">
        <v>1851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10</v>
      </c>
      <c r="R400" s="69" t="s">
        <v>575</v>
      </c>
      <c r="S400" s="60"/>
    </row>
    <row r="401" spans="1:19" hidden="1">
      <c r="A401" s="62" t="s">
        <v>1851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10</v>
      </c>
      <c r="R401" s="69" t="s">
        <v>575</v>
      </c>
      <c r="S401" s="60"/>
    </row>
    <row r="402" spans="1:19" hidden="1">
      <c r="A402" s="62" t="s">
        <v>1851</v>
      </c>
      <c r="B402" s="60" t="str">
        <f>IFERROR(VLOOKUP(Proc[[#This Row],[App]],Table2[],3,0),"open")</f>
        <v>ok</v>
      </c>
      <c r="C402" s="62" t="s">
        <v>369</v>
      </c>
      <c r="D402" t="s">
        <v>1838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10</v>
      </c>
      <c r="R402" s="69" t="s">
        <v>575</v>
      </c>
      <c r="S402" s="60"/>
    </row>
    <row r="403" spans="1:19" hidden="1">
      <c r="A403" s="62" t="s">
        <v>1851</v>
      </c>
      <c r="B403" s="60" t="str">
        <f>IFERROR(VLOOKUP(Proc[[#This Row],[App]],Table2[],3,0),"open")</f>
        <v>ok</v>
      </c>
      <c r="C403" s="62" t="s">
        <v>369</v>
      </c>
      <c r="D403" t="s">
        <v>1839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10</v>
      </c>
      <c r="R403" s="69" t="s">
        <v>575</v>
      </c>
      <c r="S403" s="60"/>
    </row>
    <row r="404" spans="1:19" hidden="1">
      <c r="A404" s="62" t="s">
        <v>1851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10</v>
      </c>
      <c r="R404" s="69" t="s">
        <v>575</v>
      </c>
      <c r="S404" s="60"/>
    </row>
    <row r="405" spans="1:19" hidden="1">
      <c r="A405" s="62" t="s">
        <v>1851</v>
      </c>
      <c r="B405" s="60" t="str">
        <f>IFERROR(VLOOKUP(Proc[[#This Row],[App]],Table2[],3,0),"open")</f>
        <v>ok</v>
      </c>
      <c r="C405" s="62" t="s">
        <v>369</v>
      </c>
      <c r="D405" t="s">
        <v>1840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10</v>
      </c>
      <c r="R405" s="69" t="s">
        <v>575</v>
      </c>
      <c r="S405" s="60"/>
    </row>
    <row r="406" spans="1:19" hidden="1">
      <c r="A406" s="62" t="s">
        <v>1851</v>
      </c>
      <c r="B406" s="60" t="str">
        <f>IFERROR(VLOOKUP(Proc[[#This Row],[App]],Table2[],3,0),"open")</f>
        <v>ok</v>
      </c>
      <c r="C406" s="62" t="s">
        <v>369</v>
      </c>
      <c r="D406" t="s">
        <v>1841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10</v>
      </c>
      <c r="R406" s="69" t="s">
        <v>575</v>
      </c>
      <c r="S406" s="60"/>
    </row>
    <row r="407" spans="1:19" hidden="1">
      <c r="A407" s="62" t="s">
        <v>1851</v>
      </c>
      <c r="B407" s="60" t="str">
        <f>IFERROR(VLOOKUP(Proc[[#This Row],[App]],Table2[],3,0),"open")</f>
        <v>ok</v>
      </c>
      <c r="C407" s="62" t="s">
        <v>369</v>
      </c>
      <c r="D407" t="s">
        <v>1842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10</v>
      </c>
      <c r="R407" s="69" t="s">
        <v>575</v>
      </c>
      <c r="S407" s="60"/>
    </row>
    <row r="408" spans="1:19" hidden="1">
      <c r="A408" s="62" t="s">
        <v>1851</v>
      </c>
      <c r="B408" s="60" t="str">
        <f>IFERROR(VLOOKUP(Proc[[#This Row],[App]],Table2[],3,0),"open")</f>
        <v>ok</v>
      </c>
      <c r="C408" s="62" t="s">
        <v>377</v>
      </c>
      <c r="D408" t="s">
        <v>1843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10</v>
      </c>
      <c r="R408" s="69" t="s">
        <v>575</v>
      </c>
      <c r="S408" s="60"/>
    </row>
    <row r="409" spans="1:19" hidden="1">
      <c r="A409" s="62" t="s">
        <v>1851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10</v>
      </c>
      <c r="R409" s="69" t="s">
        <v>575</v>
      </c>
      <c r="S409" s="60"/>
    </row>
    <row r="410" spans="1:19" hidden="1">
      <c r="A410" s="62" t="s">
        <v>1851</v>
      </c>
      <c r="B410" s="60" t="str">
        <f>IFERROR(VLOOKUP(Proc[[#This Row],[App]],Table2[],3,0),"open")</f>
        <v>ok</v>
      </c>
      <c r="C410" s="62" t="s">
        <v>369</v>
      </c>
      <c r="D410" t="s">
        <v>1844</v>
      </c>
      <c r="E410" t="s">
        <v>658</v>
      </c>
      <c r="F410" s="60" t="s">
        <v>1854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10</v>
      </c>
      <c r="R410" s="69" t="s">
        <v>575</v>
      </c>
      <c r="S410" s="60"/>
    </row>
    <row r="411" spans="1:19" hidden="1">
      <c r="A411" s="62" t="s">
        <v>1851</v>
      </c>
      <c r="B411" s="60" t="str">
        <f>IFERROR(VLOOKUP(Proc[[#This Row],[App]],Table2[],3,0),"open")</f>
        <v>ok</v>
      </c>
      <c r="C411" s="62" t="s">
        <v>369</v>
      </c>
      <c r="D411" t="s">
        <v>1845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10</v>
      </c>
      <c r="R411" s="69" t="s">
        <v>575</v>
      </c>
      <c r="S411" s="60"/>
    </row>
    <row r="412" spans="1:19" hidden="1">
      <c r="A412" s="62" t="s">
        <v>1851</v>
      </c>
      <c r="B412" s="60" t="str">
        <f>IFERROR(VLOOKUP(Proc[[#This Row],[App]],Table2[],3,0),"open")</f>
        <v>ok</v>
      </c>
      <c r="C412" s="62" t="s">
        <v>369</v>
      </c>
      <c r="D412" t="s">
        <v>1846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10</v>
      </c>
      <c r="R412" s="69" t="s">
        <v>575</v>
      </c>
      <c r="S412" s="60"/>
    </row>
    <row r="413" spans="1:19" hidden="1">
      <c r="A413" s="62" t="s">
        <v>1851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10</v>
      </c>
      <c r="R413" s="69" t="s">
        <v>575</v>
      </c>
      <c r="S413" s="60"/>
    </row>
    <row r="414" spans="1:19" hidden="1">
      <c r="A414" s="62" t="s">
        <v>1851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10</v>
      </c>
      <c r="R414" s="69" t="s">
        <v>575</v>
      </c>
      <c r="S414" s="60"/>
    </row>
    <row r="415" spans="1:19" hidden="1">
      <c r="A415" s="62" t="s">
        <v>1851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10</v>
      </c>
      <c r="R415" s="69" t="s">
        <v>575</v>
      </c>
      <c r="S415" s="60"/>
    </row>
    <row r="416" spans="1:19" hidden="1">
      <c r="A416" s="62" t="s">
        <v>1851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10</v>
      </c>
      <c r="R416" s="69" t="s">
        <v>575</v>
      </c>
      <c r="S416" s="60"/>
    </row>
    <row r="417" spans="1:19" hidden="1">
      <c r="A417" s="62" t="s">
        <v>1851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10</v>
      </c>
      <c r="R417" s="69" t="s">
        <v>575</v>
      </c>
      <c r="S417" s="60"/>
    </row>
    <row r="418" spans="1:19" hidden="1">
      <c r="A418" s="62" t="s">
        <v>1851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10</v>
      </c>
      <c r="R418" s="69" t="s">
        <v>575</v>
      </c>
      <c r="S418" s="60"/>
    </row>
    <row r="419" spans="1:19" hidden="1">
      <c r="A419" s="62" t="s">
        <v>1851</v>
      </c>
      <c r="B419" s="60" t="str">
        <f>IFERROR(VLOOKUP(Proc[[#This Row],[App]],Table2[],3,0),"open")</f>
        <v>ok</v>
      </c>
      <c r="C419" s="62" t="s">
        <v>369</v>
      </c>
      <c r="D419" t="s">
        <v>1847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10</v>
      </c>
      <c r="R419" s="69" t="s">
        <v>575</v>
      </c>
      <c r="S419" s="60"/>
    </row>
    <row r="420" spans="1:19" hidden="1">
      <c r="A420" s="62" t="s">
        <v>1851</v>
      </c>
      <c r="B420" s="60" t="str">
        <f>IFERROR(VLOOKUP(Proc[[#This Row],[App]],Table2[],3,0),"open")</f>
        <v>ok</v>
      </c>
      <c r="C420" s="62" t="s">
        <v>369</v>
      </c>
      <c r="D420" t="s">
        <v>1848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10</v>
      </c>
      <c r="R420" s="69" t="s">
        <v>575</v>
      </c>
      <c r="S420" s="60"/>
    </row>
    <row r="421" spans="1:19" hidden="1">
      <c r="A421" s="62" t="s">
        <v>1851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10</v>
      </c>
      <c r="R421" s="69" t="s">
        <v>575</v>
      </c>
      <c r="S421" s="60"/>
    </row>
    <row r="422" spans="1:19" hidden="1">
      <c r="A422" s="62" t="s">
        <v>1851</v>
      </c>
      <c r="B422" s="60" t="str">
        <f>IFERROR(VLOOKUP(Proc[[#This Row],[App]],Table2[],3,0),"open")</f>
        <v>ok</v>
      </c>
      <c r="C422" s="62" t="s">
        <v>369</v>
      </c>
      <c r="D422" t="s">
        <v>1849</v>
      </c>
      <c r="E422" t="s">
        <v>658</v>
      </c>
      <c r="F422" s="60" t="s">
        <v>1855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10</v>
      </c>
      <c r="R422" s="69" t="s">
        <v>575</v>
      </c>
      <c r="S422" s="60"/>
    </row>
    <row r="423" spans="1:19" hidden="1">
      <c r="A423" s="62" t="s">
        <v>1851</v>
      </c>
      <c r="B423" s="60" t="str">
        <f>IFERROR(VLOOKUP(Proc[[#This Row],[App]],Table2[],3,0),"open")</f>
        <v>ok</v>
      </c>
      <c r="C423" s="62" t="s">
        <v>369</v>
      </c>
      <c r="D423" t="s">
        <v>1850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10</v>
      </c>
      <c r="R423" s="69" t="s">
        <v>575</v>
      </c>
      <c r="S423" s="60"/>
    </row>
    <row r="424" spans="1:19" hidden="1">
      <c r="A424" t="s">
        <v>1856</v>
      </c>
      <c r="B424" s="60" t="str">
        <f>IFERROR(VLOOKUP(Proc[[#This Row],[App]],Table2[],3,0),"open")</f>
        <v>ok</v>
      </c>
      <c r="C424" s="62" t="s">
        <v>369</v>
      </c>
      <c r="D424" t="s">
        <v>1857</v>
      </c>
      <c r="E424" t="s">
        <v>513</v>
      </c>
      <c r="F424" s="60" t="s">
        <v>1858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4">
        <v>45693</v>
      </c>
      <c r="O424" s="64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1859</v>
      </c>
      <c r="B425" s="60" t="str">
        <f>IFERROR(VLOOKUP(Proc[[#This Row],[App]],Table2[],3,0),"open")</f>
        <v>ok</v>
      </c>
      <c r="C425" t="s">
        <v>377</v>
      </c>
      <c r="D425" t="s">
        <v>1860</v>
      </c>
      <c r="E425" t="s">
        <v>517</v>
      </c>
      <c r="F425" s="60" t="s">
        <v>1761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4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1859</v>
      </c>
      <c r="B426" s="60" t="str">
        <f>IFERROR(VLOOKUP(Proc[[#This Row],[App]],Table2[],3,0),"open")</f>
        <v>ok</v>
      </c>
      <c r="C426" s="62" t="s">
        <v>369</v>
      </c>
      <c r="D426" t="s">
        <v>1861</v>
      </c>
      <c r="E426" t="s">
        <v>517</v>
      </c>
      <c r="F426" s="60" t="s">
        <v>1864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4">
        <v>45693</v>
      </c>
      <c r="O426" s="64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1859</v>
      </c>
      <c r="B427" s="60" t="str">
        <f>IFERROR(VLOOKUP(Proc[[#This Row],[App]],Table2[],3,0),"open")</f>
        <v>ok</v>
      </c>
      <c r="C427" s="62" t="s">
        <v>369</v>
      </c>
      <c r="D427" t="s">
        <v>1862</v>
      </c>
      <c r="E427" t="s">
        <v>450</v>
      </c>
      <c r="F427" s="60" t="s">
        <v>1761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4">
        <v>45693</v>
      </c>
      <c r="O427" s="64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1859</v>
      </c>
      <c r="B428" s="60" t="str">
        <f>IFERROR(VLOOKUP(Proc[[#This Row],[App]],Table2[],3,0),"open")</f>
        <v>ok</v>
      </c>
      <c r="C428" s="62" t="s">
        <v>369</v>
      </c>
      <c r="D428" t="s">
        <v>1863</v>
      </c>
      <c r="E428" t="s">
        <v>548</v>
      </c>
      <c r="F428" s="60" t="s">
        <v>1865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4">
        <v>45693</v>
      </c>
      <c r="O428" s="64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1866</v>
      </c>
      <c r="B429" s="60" t="str">
        <f>IFERROR(VLOOKUP(Proc[[#This Row],[App]],Table2[],3,0),"open")</f>
        <v>ok</v>
      </c>
      <c r="C429" s="62" t="s">
        <v>369</v>
      </c>
      <c r="D429" t="s">
        <v>1867</v>
      </c>
      <c r="E429" t="s">
        <v>1923</v>
      </c>
      <c r="F429" s="60" t="s">
        <v>1924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9</v>
      </c>
      <c r="R429" s="69" t="s">
        <v>858</v>
      </c>
      <c r="S429" s="60"/>
    </row>
    <row r="430" spans="1:19" hidden="1">
      <c r="A430" s="62" t="s">
        <v>1866</v>
      </c>
      <c r="B430" s="60" t="str">
        <f>IFERROR(VLOOKUP(Proc[[#This Row],[App]],Table2[],3,0),"open")</f>
        <v>ok</v>
      </c>
      <c r="C430" s="62" t="s">
        <v>369</v>
      </c>
      <c r="D430" t="s">
        <v>1868</v>
      </c>
      <c r="E430" t="s">
        <v>1923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9</v>
      </c>
      <c r="R430" s="69" t="s">
        <v>858</v>
      </c>
      <c r="S430" s="60"/>
    </row>
    <row r="431" spans="1:19" hidden="1">
      <c r="A431" s="62" t="s">
        <v>1866</v>
      </c>
      <c r="B431" s="60" t="str">
        <f>IFERROR(VLOOKUP(Proc[[#This Row],[App]],Table2[],3,0),"open")</f>
        <v>ok</v>
      </c>
      <c r="C431" s="62" t="s">
        <v>369</v>
      </c>
      <c r="D431" t="s">
        <v>1869</v>
      </c>
      <c r="E431" t="s">
        <v>1923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9</v>
      </c>
      <c r="R431" s="69" t="s">
        <v>858</v>
      </c>
      <c r="S431" s="60"/>
    </row>
    <row r="432" spans="1:19" hidden="1">
      <c r="A432" s="62" t="s">
        <v>1866</v>
      </c>
      <c r="B432" s="60" t="str">
        <f>IFERROR(VLOOKUP(Proc[[#This Row],[App]],Table2[],3,0),"open")</f>
        <v>ok</v>
      </c>
      <c r="C432" s="62" t="s">
        <v>369</v>
      </c>
      <c r="D432" t="s">
        <v>1870</v>
      </c>
      <c r="E432" t="s">
        <v>1923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9</v>
      </c>
      <c r="R432" s="69" t="s">
        <v>858</v>
      </c>
      <c r="S432" s="60"/>
    </row>
    <row r="433" spans="1:19" hidden="1">
      <c r="A433" s="62" t="s">
        <v>1866</v>
      </c>
      <c r="B433" s="60" t="str">
        <f>IFERROR(VLOOKUP(Proc[[#This Row],[App]],Table2[],3,0),"open")</f>
        <v>ok</v>
      </c>
      <c r="C433" s="62" t="s">
        <v>369</v>
      </c>
      <c r="D433" t="s">
        <v>1871</v>
      </c>
      <c r="E433" t="s">
        <v>1923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9</v>
      </c>
      <c r="R433" s="69" t="s">
        <v>858</v>
      </c>
      <c r="S433" s="60"/>
    </row>
    <row r="434" spans="1:19" hidden="1">
      <c r="A434" s="62" t="s">
        <v>1866</v>
      </c>
      <c r="B434" s="60" t="str">
        <f>IFERROR(VLOOKUP(Proc[[#This Row],[App]],Table2[],3,0),"open")</f>
        <v>ok</v>
      </c>
      <c r="C434" s="62" t="s">
        <v>369</v>
      </c>
      <c r="D434" t="s">
        <v>1872</v>
      </c>
      <c r="E434" t="s">
        <v>1923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9</v>
      </c>
      <c r="R434" s="69" t="s">
        <v>858</v>
      </c>
      <c r="S434" s="60"/>
    </row>
    <row r="435" spans="1:19" hidden="1">
      <c r="A435" s="62" t="s">
        <v>1866</v>
      </c>
      <c r="B435" s="60" t="str">
        <f>IFERROR(VLOOKUP(Proc[[#This Row],[App]],Table2[],3,0),"open")</f>
        <v>ok</v>
      </c>
      <c r="C435" s="62" t="s">
        <v>369</v>
      </c>
      <c r="D435" t="s">
        <v>1873</v>
      </c>
      <c r="E435" t="s">
        <v>1923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9</v>
      </c>
      <c r="R435" s="69" t="s">
        <v>858</v>
      </c>
      <c r="S435" s="60"/>
    </row>
    <row r="436" spans="1:19" hidden="1">
      <c r="A436" s="62" t="s">
        <v>1866</v>
      </c>
      <c r="B436" s="60" t="str">
        <f>IFERROR(VLOOKUP(Proc[[#This Row],[App]],Table2[],3,0),"open")</f>
        <v>ok</v>
      </c>
      <c r="C436" s="62" t="s">
        <v>369</v>
      </c>
      <c r="D436" t="s">
        <v>1874</v>
      </c>
      <c r="E436" t="s">
        <v>1923</v>
      </c>
      <c r="F436" s="60" t="s">
        <v>1924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9</v>
      </c>
      <c r="R436" s="69" t="s">
        <v>858</v>
      </c>
      <c r="S436" s="60"/>
    </row>
    <row r="437" spans="1:19" hidden="1">
      <c r="A437" s="62" t="s">
        <v>1866</v>
      </c>
      <c r="B437" s="60" t="str">
        <f>IFERROR(VLOOKUP(Proc[[#This Row],[App]],Table2[],3,0),"open")</f>
        <v>ok</v>
      </c>
      <c r="C437" s="62" t="s">
        <v>369</v>
      </c>
      <c r="D437" t="s">
        <v>1875</v>
      </c>
      <c r="E437" t="s">
        <v>1923</v>
      </c>
      <c r="F437" s="60" t="s">
        <v>1925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9</v>
      </c>
      <c r="R437" s="69" t="s">
        <v>858</v>
      </c>
      <c r="S437" s="60"/>
    </row>
    <row r="438" spans="1:19" hidden="1">
      <c r="A438" s="62" t="s">
        <v>1866</v>
      </c>
      <c r="B438" s="60" t="str">
        <f>IFERROR(VLOOKUP(Proc[[#This Row],[App]],Table2[],3,0),"open")</f>
        <v>ok</v>
      </c>
      <c r="C438" s="62" t="s">
        <v>369</v>
      </c>
      <c r="D438" t="s">
        <v>1876</v>
      </c>
      <c r="E438" t="s">
        <v>1923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9</v>
      </c>
      <c r="R438" s="69" t="s">
        <v>858</v>
      </c>
      <c r="S438" s="60"/>
    </row>
    <row r="439" spans="1:19" hidden="1">
      <c r="A439" s="62" t="s">
        <v>1866</v>
      </c>
      <c r="B439" s="60" t="str">
        <f>IFERROR(VLOOKUP(Proc[[#This Row],[App]],Table2[],3,0),"open")</f>
        <v>ok</v>
      </c>
      <c r="C439" s="62" t="s">
        <v>369</v>
      </c>
      <c r="D439" t="s">
        <v>1877</v>
      </c>
      <c r="E439" t="s">
        <v>1923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9</v>
      </c>
      <c r="R439" s="69" t="s">
        <v>858</v>
      </c>
      <c r="S439" s="60"/>
    </row>
    <row r="440" spans="1:19" hidden="1">
      <c r="A440" s="62" t="s">
        <v>1866</v>
      </c>
      <c r="B440" s="60" t="str">
        <f>IFERROR(VLOOKUP(Proc[[#This Row],[App]],Table2[],3,0),"open")</f>
        <v>ok</v>
      </c>
      <c r="C440" s="62" t="s">
        <v>369</v>
      </c>
      <c r="D440" t="s">
        <v>1878</v>
      </c>
      <c r="E440" t="s">
        <v>1923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9</v>
      </c>
      <c r="R440" s="69" t="s">
        <v>858</v>
      </c>
      <c r="S440" s="60"/>
    </row>
    <row r="441" spans="1:19" hidden="1">
      <c r="A441" s="62" t="s">
        <v>1866</v>
      </c>
      <c r="B441" s="60" t="str">
        <f>IFERROR(VLOOKUP(Proc[[#This Row],[App]],Table2[],3,0),"open")</f>
        <v>ok</v>
      </c>
      <c r="C441" s="62" t="s">
        <v>369</v>
      </c>
      <c r="D441" t="s">
        <v>1879</v>
      </c>
      <c r="E441" t="s">
        <v>1923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9</v>
      </c>
      <c r="R441" s="69" t="s">
        <v>858</v>
      </c>
      <c r="S441" s="60"/>
    </row>
    <row r="442" spans="1:19" hidden="1">
      <c r="A442" s="62" t="s">
        <v>1866</v>
      </c>
      <c r="B442" s="60" t="str">
        <f>IFERROR(VLOOKUP(Proc[[#This Row],[App]],Table2[],3,0),"open")</f>
        <v>ok</v>
      </c>
      <c r="C442" s="62" t="s">
        <v>369</v>
      </c>
      <c r="D442" t="s">
        <v>1880</v>
      </c>
      <c r="E442" t="s">
        <v>1923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9</v>
      </c>
      <c r="R442" s="69" t="s">
        <v>858</v>
      </c>
      <c r="S442" s="60"/>
    </row>
    <row r="443" spans="1:19" hidden="1">
      <c r="A443" s="62" t="s">
        <v>1866</v>
      </c>
      <c r="B443" s="60" t="str">
        <f>IFERROR(VLOOKUP(Proc[[#This Row],[App]],Table2[],3,0),"open")</f>
        <v>ok</v>
      </c>
      <c r="C443" s="62" t="s">
        <v>369</v>
      </c>
      <c r="D443" t="s">
        <v>1881</v>
      </c>
      <c r="E443" t="s">
        <v>1923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9</v>
      </c>
      <c r="R443" s="69" t="s">
        <v>858</v>
      </c>
      <c r="S443" s="60"/>
    </row>
    <row r="444" spans="1:19" hidden="1">
      <c r="A444" s="62" t="s">
        <v>1866</v>
      </c>
      <c r="B444" s="60" t="str">
        <f>IFERROR(VLOOKUP(Proc[[#This Row],[App]],Table2[],3,0),"open")</f>
        <v>ok</v>
      </c>
      <c r="C444" s="62" t="s">
        <v>369</v>
      </c>
      <c r="D444" t="s">
        <v>1882</v>
      </c>
      <c r="E444" t="s">
        <v>1923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9</v>
      </c>
      <c r="R444" s="69" t="s">
        <v>858</v>
      </c>
      <c r="S444" s="60"/>
    </row>
    <row r="445" spans="1:19" hidden="1">
      <c r="A445" s="62" t="s">
        <v>1866</v>
      </c>
      <c r="B445" s="60" t="str">
        <f>IFERROR(VLOOKUP(Proc[[#This Row],[App]],Table2[],3,0),"open")</f>
        <v>ok</v>
      </c>
      <c r="C445" s="62" t="s">
        <v>369</v>
      </c>
      <c r="D445" t="s">
        <v>1883</v>
      </c>
      <c r="E445" t="s">
        <v>1923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9</v>
      </c>
      <c r="R445" s="69" t="s">
        <v>858</v>
      </c>
      <c r="S445" s="60"/>
    </row>
    <row r="446" spans="1:19" hidden="1">
      <c r="A446" s="62" t="s">
        <v>1866</v>
      </c>
      <c r="B446" s="60" t="str">
        <f>IFERROR(VLOOKUP(Proc[[#This Row],[App]],Table2[],3,0),"open")</f>
        <v>ok</v>
      </c>
      <c r="C446" s="62" t="s">
        <v>369</v>
      </c>
      <c r="D446" t="s">
        <v>1884</v>
      </c>
      <c r="E446" t="s">
        <v>1923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9</v>
      </c>
      <c r="R446" s="69" t="s">
        <v>858</v>
      </c>
      <c r="S446" s="60"/>
    </row>
    <row r="447" spans="1:19" hidden="1">
      <c r="A447" s="62" t="s">
        <v>1866</v>
      </c>
      <c r="B447" s="60" t="str">
        <f>IFERROR(VLOOKUP(Proc[[#This Row],[App]],Table2[],3,0),"open")</f>
        <v>ok</v>
      </c>
      <c r="C447" s="62" t="s">
        <v>369</v>
      </c>
      <c r="D447" t="s">
        <v>1885</v>
      </c>
      <c r="E447" t="s">
        <v>1923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9</v>
      </c>
      <c r="R447" s="69" t="s">
        <v>858</v>
      </c>
      <c r="S447" s="60"/>
    </row>
    <row r="448" spans="1:19" hidden="1">
      <c r="A448" s="62" t="s">
        <v>1866</v>
      </c>
      <c r="B448" s="60" t="str">
        <f>IFERROR(VLOOKUP(Proc[[#This Row],[App]],Table2[],3,0),"open")</f>
        <v>ok</v>
      </c>
      <c r="C448" s="62" t="s">
        <v>369</v>
      </c>
      <c r="D448" t="s">
        <v>1886</v>
      </c>
      <c r="E448" t="s">
        <v>1923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9</v>
      </c>
      <c r="R448" s="69" t="s">
        <v>858</v>
      </c>
      <c r="S448" s="60"/>
    </row>
    <row r="449" spans="1:19" hidden="1">
      <c r="A449" s="62" t="s">
        <v>1866</v>
      </c>
      <c r="B449" s="60" t="str">
        <f>IFERROR(VLOOKUP(Proc[[#This Row],[App]],Table2[],3,0),"open")</f>
        <v>ok</v>
      </c>
      <c r="C449" s="62" t="s">
        <v>369</v>
      </c>
      <c r="D449" t="s">
        <v>1887</v>
      </c>
      <c r="E449" t="s">
        <v>1923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9</v>
      </c>
      <c r="R449" s="69" t="s">
        <v>858</v>
      </c>
      <c r="S449" s="60"/>
    </row>
    <row r="450" spans="1:19" hidden="1">
      <c r="A450" s="62" t="s">
        <v>1866</v>
      </c>
      <c r="B450" s="60" t="str">
        <f>IFERROR(VLOOKUP(Proc[[#This Row],[App]],Table2[],3,0),"open")</f>
        <v>ok</v>
      </c>
      <c r="C450" s="62" t="s">
        <v>369</v>
      </c>
      <c r="D450" t="s">
        <v>1888</v>
      </c>
      <c r="E450" t="s">
        <v>1923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9</v>
      </c>
      <c r="R450" s="69" t="s">
        <v>858</v>
      </c>
      <c r="S450" s="60"/>
    </row>
    <row r="451" spans="1:19" hidden="1">
      <c r="A451" s="62" t="s">
        <v>1866</v>
      </c>
      <c r="B451" s="60" t="str">
        <f>IFERROR(VLOOKUP(Proc[[#This Row],[App]],Table2[],3,0),"open")</f>
        <v>ok</v>
      </c>
      <c r="C451" s="62" t="s">
        <v>369</v>
      </c>
      <c r="D451" t="s">
        <v>1889</v>
      </c>
      <c r="E451" t="s">
        <v>1923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9</v>
      </c>
      <c r="R451" s="69" t="s">
        <v>858</v>
      </c>
      <c r="S451" s="60"/>
    </row>
    <row r="452" spans="1:19" hidden="1">
      <c r="A452" s="62" t="s">
        <v>1866</v>
      </c>
      <c r="B452" s="60" t="str">
        <f>IFERROR(VLOOKUP(Proc[[#This Row],[App]],Table2[],3,0),"open")</f>
        <v>ok</v>
      </c>
      <c r="C452" s="62" t="s">
        <v>369</v>
      </c>
      <c r="D452" t="s">
        <v>1890</v>
      </c>
      <c r="E452" t="s">
        <v>1923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9</v>
      </c>
      <c r="R452" s="69" t="s">
        <v>858</v>
      </c>
      <c r="S452" s="60"/>
    </row>
    <row r="453" spans="1:19" hidden="1">
      <c r="A453" s="62" t="s">
        <v>1866</v>
      </c>
      <c r="B453" s="60" t="str">
        <f>IFERROR(VLOOKUP(Proc[[#This Row],[App]],Table2[],3,0),"open")</f>
        <v>ok</v>
      </c>
      <c r="C453" s="62" t="s">
        <v>369</v>
      </c>
      <c r="D453" t="s">
        <v>1891</v>
      </c>
      <c r="E453" t="s">
        <v>1923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9</v>
      </c>
      <c r="R453" s="69" t="s">
        <v>858</v>
      </c>
      <c r="S453" s="60"/>
    </row>
    <row r="454" spans="1:19" hidden="1">
      <c r="A454" s="62" t="s">
        <v>1866</v>
      </c>
      <c r="B454" s="60" t="str">
        <f>IFERROR(VLOOKUP(Proc[[#This Row],[App]],Table2[],3,0),"open")</f>
        <v>ok</v>
      </c>
      <c r="C454" s="62" t="s">
        <v>369</v>
      </c>
      <c r="D454" t="s">
        <v>1892</v>
      </c>
      <c r="E454" t="s">
        <v>1923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9</v>
      </c>
      <c r="R454" s="69" t="s">
        <v>858</v>
      </c>
      <c r="S454" s="60"/>
    </row>
    <row r="455" spans="1:19" hidden="1">
      <c r="A455" s="62" t="s">
        <v>1866</v>
      </c>
      <c r="B455" s="60" t="str">
        <f>IFERROR(VLOOKUP(Proc[[#This Row],[App]],Table2[],3,0),"open")</f>
        <v>ok</v>
      </c>
      <c r="C455" s="62" t="s">
        <v>369</v>
      </c>
      <c r="D455" t="s">
        <v>1893</v>
      </c>
      <c r="E455" t="s">
        <v>1923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9</v>
      </c>
      <c r="R455" s="69" t="s">
        <v>858</v>
      </c>
      <c r="S455" s="60"/>
    </row>
    <row r="456" spans="1:19" hidden="1">
      <c r="A456" s="62" t="s">
        <v>1866</v>
      </c>
      <c r="B456" s="60" t="str">
        <f>IFERROR(VLOOKUP(Proc[[#This Row],[App]],Table2[],3,0),"open")</f>
        <v>ok</v>
      </c>
      <c r="C456" s="62" t="s">
        <v>369</v>
      </c>
      <c r="D456" t="s">
        <v>1894</v>
      </c>
      <c r="E456" t="s">
        <v>1923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9</v>
      </c>
      <c r="R456" s="69" t="s">
        <v>858</v>
      </c>
      <c r="S456" s="60"/>
    </row>
    <row r="457" spans="1:19" hidden="1">
      <c r="A457" s="62" t="s">
        <v>1866</v>
      </c>
      <c r="B457" s="60" t="str">
        <f>IFERROR(VLOOKUP(Proc[[#This Row],[App]],Table2[],3,0),"open")</f>
        <v>ok</v>
      </c>
      <c r="C457" s="62" t="s">
        <v>369</v>
      </c>
      <c r="D457" t="s">
        <v>1895</v>
      </c>
      <c r="E457" t="s">
        <v>1923</v>
      </c>
      <c r="F457" s="60" t="s">
        <v>1925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9</v>
      </c>
      <c r="R457" s="69" t="s">
        <v>858</v>
      </c>
      <c r="S457" s="60"/>
    </row>
    <row r="458" spans="1:19" hidden="1">
      <c r="A458" s="62" t="s">
        <v>1866</v>
      </c>
      <c r="B458" s="60" t="str">
        <f>IFERROR(VLOOKUP(Proc[[#This Row],[App]],Table2[],3,0),"open")</f>
        <v>ok</v>
      </c>
      <c r="C458" s="62" t="s">
        <v>369</v>
      </c>
      <c r="D458" t="s">
        <v>1896</v>
      </c>
      <c r="E458" t="s">
        <v>1923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9</v>
      </c>
      <c r="R458" s="69" t="s">
        <v>858</v>
      </c>
      <c r="S458" s="60"/>
    </row>
    <row r="459" spans="1:19" hidden="1">
      <c r="A459" s="62" t="s">
        <v>1866</v>
      </c>
      <c r="B459" s="60" t="str">
        <f>IFERROR(VLOOKUP(Proc[[#This Row],[App]],Table2[],3,0),"open")</f>
        <v>ok</v>
      </c>
      <c r="C459" s="62" t="s">
        <v>369</v>
      </c>
      <c r="D459" t="s">
        <v>1897</v>
      </c>
      <c r="E459" t="s">
        <v>1923</v>
      </c>
      <c r="F459" s="60" t="s">
        <v>1925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9</v>
      </c>
      <c r="R459" s="69" t="s">
        <v>858</v>
      </c>
      <c r="S459" s="60"/>
    </row>
    <row r="460" spans="1:19" hidden="1">
      <c r="A460" s="62" t="s">
        <v>1866</v>
      </c>
      <c r="B460" s="60" t="str">
        <f>IFERROR(VLOOKUP(Proc[[#This Row],[App]],Table2[],3,0),"open")</f>
        <v>ok</v>
      </c>
      <c r="C460" s="62" t="s">
        <v>369</v>
      </c>
      <c r="D460" t="s">
        <v>1898</v>
      </c>
      <c r="E460" t="s">
        <v>1923</v>
      </c>
      <c r="F460" s="60" t="s">
        <v>1924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9</v>
      </c>
      <c r="R460" s="69" t="s">
        <v>858</v>
      </c>
      <c r="S460" s="60"/>
    </row>
    <row r="461" spans="1:19" hidden="1">
      <c r="A461" s="62" t="s">
        <v>1866</v>
      </c>
      <c r="B461" s="60" t="str">
        <f>IFERROR(VLOOKUP(Proc[[#This Row],[App]],Table2[],3,0),"open")</f>
        <v>ok</v>
      </c>
      <c r="C461" s="62" t="s">
        <v>369</v>
      </c>
      <c r="D461" t="s">
        <v>1899</v>
      </c>
      <c r="E461" t="s">
        <v>1923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9</v>
      </c>
      <c r="R461" s="69" t="s">
        <v>858</v>
      </c>
      <c r="S461" s="60"/>
    </row>
    <row r="462" spans="1:19" hidden="1">
      <c r="A462" s="62" t="s">
        <v>1866</v>
      </c>
      <c r="B462" s="60" t="str">
        <f>IFERROR(VLOOKUP(Proc[[#This Row],[App]],Table2[],3,0),"open")</f>
        <v>ok</v>
      </c>
      <c r="C462" s="62" t="s">
        <v>369</v>
      </c>
      <c r="D462" t="s">
        <v>1900</v>
      </c>
      <c r="E462" t="s">
        <v>1923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9</v>
      </c>
      <c r="R462" s="69" t="s">
        <v>858</v>
      </c>
      <c r="S462" s="60"/>
    </row>
    <row r="463" spans="1:19" hidden="1">
      <c r="A463" s="62" t="s">
        <v>1866</v>
      </c>
      <c r="B463" s="60" t="str">
        <f>IFERROR(VLOOKUP(Proc[[#This Row],[App]],Table2[],3,0),"open")</f>
        <v>ok</v>
      </c>
      <c r="C463" s="62" t="s">
        <v>369</v>
      </c>
      <c r="D463" t="s">
        <v>1901</v>
      </c>
      <c r="E463" t="s">
        <v>1923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9</v>
      </c>
      <c r="R463" s="69" t="s">
        <v>858</v>
      </c>
      <c r="S463" s="60"/>
    </row>
    <row r="464" spans="1:19" hidden="1">
      <c r="A464" s="62" t="s">
        <v>1866</v>
      </c>
      <c r="B464" s="60" t="str">
        <f>IFERROR(VLOOKUP(Proc[[#This Row],[App]],Table2[],3,0),"open")</f>
        <v>ok</v>
      </c>
      <c r="C464" s="62" t="s">
        <v>369</v>
      </c>
      <c r="D464" t="s">
        <v>1902</v>
      </c>
      <c r="E464" t="s">
        <v>1923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9</v>
      </c>
      <c r="R464" s="69" t="s">
        <v>858</v>
      </c>
      <c r="S464" s="60"/>
    </row>
    <row r="465" spans="1:19" hidden="1">
      <c r="A465" s="62" t="s">
        <v>1866</v>
      </c>
      <c r="B465" s="60" t="str">
        <f>IFERROR(VLOOKUP(Proc[[#This Row],[App]],Table2[],3,0),"open")</f>
        <v>ok</v>
      </c>
      <c r="C465" s="62" t="s">
        <v>369</v>
      </c>
      <c r="D465" t="s">
        <v>1903</v>
      </c>
      <c r="E465" t="s">
        <v>1923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9</v>
      </c>
      <c r="R465" s="69" t="s">
        <v>858</v>
      </c>
      <c r="S465" s="60"/>
    </row>
    <row r="466" spans="1:19" hidden="1">
      <c r="A466" s="62" t="s">
        <v>1866</v>
      </c>
      <c r="B466" s="60" t="str">
        <f>IFERROR(VLOOKUP(Proc[[#This Row],[App]],Table2[],3,0),"open")</f>
        <v>ok</v>
      </c>
      <c r="C466" s="62" t="s">
        <v>369</v>
      </c>
      <c r="D466" t="s">
        <v>1904</v>
      </c>
      <c r="E466" t="s">
        <v>1923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9</v>
      </c>
      <c r="R466" s="69" t="s">
        <v>858</v>
      </c>
      <c r="S466" s="60"/>
    </row>
    <row r="467" spans="1:19" hidden="1">
      <c r="A467" s="62" t="s">
        <v>1866</v>
      </c>
      <c r="B467" s="60" t="str">
        <f>IFERROR(VLOOKUP(Proc[[#This Row],[App]],Table2[],3,0),"open")</f>
        <v>ok</v>
      </c>
      <c r="C467" s="62" t="s">
        <v>369</v>
      </c>
      <c r="D467" t="s">
        <v>1905</v>
      </c>
      <c r="E467" t="s">
        <v>1923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9</v>
      </c>
      <c r="R467" s="69" t="s">
        <v>858</v>
      </c>
      <c r="S467" s="60"/>
    </row>
    <row r="468" spans="1:19" hidden="1">
      <c r="A468" s="62" t="s">
        <v>1866</v>
      </c>
      <c r="B468" s="60" t="str">
        <f>IFERROR(VLOOKUP(Proc[[#This Row],[App]],Table2[],3,0),"open")</f>
        <v>ok</v>
      </c>
      <c r="C468" s="62" t="s">
        <v>369</v>
      </c>
      <c r="D468" t="s">
        <v>1906</v>
      </c>
      <c r="E468" t="s">
        <v>1923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9</v>
      </c>
      <c r="R468" s="69" t="s">
        <v>858</v>
      </c>
      <c r="S468" s="60"/>
    </row>
    <row r="469" spans="1:19" hidden="1">
      <c r="A469" s="62" t="s">
        <v>1866</v>
      </c>
      <c r="B469" s="60" t="str">
        <f>IFERROR(VLOOKUP(Proc[[#This Row],[App]],Table2[],3,0),"open")</f>
        <v>ok</v>
      </c>
      <c r="C469" s="62" t="s">
        <v>369</v>
      </c>
      <c r="D469" t="s">
        <v>1907</v>
      </c>
      <c r="E469" t="s">
        <v>1923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9</v>
      </c>
      <c r="R469" s="69" t="s">
        <v>858</v>
      </c>
      <c r="S469" s="60"/>
    </row>
    <row r="470" spans="1:19" hidden="1">
      <c r="A470" s="62" t="s">
        <v>1866</v>
      </c>
      <c r="B470" s="60" t="str">
        <f>IFERROR(VLOOKUP(Proc[[#This Row],[App]],Table2[],3,0),"open")</f>
        <v>ok</v>
      </c>
      <c r="C470" s="62" t="s">
        <v>369</v>
      </c>
      <c r="D470" t="s">
        <v>1908</v>
      </c>
      <c r="E470" t="s">
        <v>1923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9</v>
      </c>
      <c r="R470" s="69" t="s">
        <v>858</v>
      </c>
      <c r="S470" s="60"/>
    </row>
    <row r="471" spans="1:19" hidden="1">
      <c r="A471" s="62" t="s">
        <v>1866</v>
      </c>
      <c r="B471" s="60" t="str">
        <f>IFERROR(VLOOKUP(Proc[[#This Row],[App]],Table2[],3,0),"open")</f>
        <v>ok</v>
      </c>
      <c r="C471" s="62" t="s">
        <v>369</v>
      </c>
      <c r="D471" t="s">
        <v>1909</v>
      </c>
      <c r="E471" t="s">
        <v>1923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9</v>
      </c>
      <c r="R471" s="69" t="s">
        <v>858</v>
      </c>
      <c r="S471" s="60"/>
    </row>
    <row r="472" spans="1:19" hidden="1">
      <c r="A472" s="62" t="s">
        <v>1866</v>
      </c>
      <c r="B472" s="60" t="str">
        <f>IFERROR(VLOOKUP(Proc[[#This Row],[App]],Table2[],3,0),"open")</f>
        <v>ok</v>
      </c>
      <c r="C472" s="62" t="s">
        <v>369</v>
      </c>
      <c r="D472" t="s">
        <v>1910</v>
      </c>
      <c r="E472" t="s">
        <v>1923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9</v>
      </c>
      <c r="R472" s="69" t="s">
        <v>858</v>
      </c>
      <c r="S472" s="60"/>
    </row>
    <row r="473" spans="1:19" hidden="1">
      <c r="A473" s="62" t="s">
        <v>1866</v>
      </c>
      <c r="B473" s="60" t="str">
        <f>IFERROR(VLOOKUP(Proc[[#This Row],[App]],Table2[],3,0),"open")</f>
        <v>ok</v>
      </c>
      <c r="C473" s="62" t="s">
        <v>369</v>
      </c>
      <c r="D473" t="s">
        <v>1911</v>
      </c>
      <c r="E473" t="s">
        <v>1923</v>
      </c>
      <c r="F473" s="60" t="s">
        <v>1924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9</v>
      </c>
      <c r="R473" s="69" t="s">
        <v>858</v>
      </c>
      <c r="S473" s="60"/>
    </row>
    <row r="474" spans="1:19" hidden="1">
      <c r="A474" s="62" t="s">
        <v>1866</v>
      </c>
      <c r="B474" s="60" t="str">
        <f>IFERROR(VLOOKUP(Proc[[#This Row],[App]],Table2[],3,0),"open")</f>
        <v>ok</v>
      </c>
      <c r="C474" s="62" t="s">
        <v>369</v>
      </c>
      <c r="D474" t="s">
        <v>1912</v>
      </c>
      <c r="E474" t="s">
        <v>1923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9</v>
      </c>
      <c r="R474" s="69" t="s">
        <v>858</v>
      </c>
      <c r="S474" s="60"/>
    </row>
    <row r="475" spans="1:19" hidden="1">
      <c r="A475" s="62" t="s">
        <v>1866</v>
      </c>
      <c r="B475" s="60" t="str">
        <f>IFERROR(VLOOKUP(Proc[[#This Row],[App]],Table2[],3,0),"open")</f>
        <v>ok</v>
      </c>
      <c r="C475" s="62" t="s">
        <v>369</v>
      </c>
      <c r="D475" t="s">
        <v>1913</v>
      </c>
      <c r="E475" t="s">
        <v>1923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9</v>
      </c>
      <c r="R475" s="69" t="s">
        <v>858</v>
      </c>
      <c r="S475" s="60"/>
    </row>
    <row r="476" spans="1:19" hidden="1">
      <c r="A476" s="62" t="s">
        <v>1866</v>
      </c>
      <c r="B476" s="60" t="str">
        <f>IFERROR(VLOOKUP(Proc[[#This Row],[App]],Table2[],3,0),"open")</f>
        <v>ok</v>
      </c>
      <c r="C476" s="62" t="s">
        <v>369</v>
      </c>
      <c r="D476" t="s">
        <v>1914</v>
      </c>
      <c r="E476" t="s">
        <v>1923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9</v>
      </c>
      <c r="R476" s="69" t="s">
        <v>858</v>
      </c>
      <c r="S476" s="60"/>
    </row>
    <row r="477" spans="1:19" hidden="1">
      <c r="A477" s="62" t="s">
        <v>1866</v>
      </c>
      <c r="B477" s="60" t="str">
        <f>IFERROR(VLOOKUP(Proc[[#This Row],[App]],Table2[],3,0),"open")</f>
        <v>ok</v>
      </c>
      <c r="C477" s="62" t="s">
        <v>369</v>
      </c>
      <c r="D477" t="s">
        <v>1915</v>
      </c>
      <c r="E477" t="s">
        <v>1923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9</v>
      </c>
      <c r="R477" s="69" t="s">
        <v>858</v>
      </c>
      <c r="S477" s="60"/>
    </row>
    <row r="478" spans="1:19" hidden="1">
      <c r="A478" s="62" t="s">
        <v>1866</v>
      </c>
      <c r="B478" s="60" t="str">
        <f>IFERROR(VLOOKUP(Proc[[#This Row],[App]],Table2[],3,0),"open")</f>
        <v>ok</v>
      </c>
      <c r="C478" s="62" t="s">
        <v>369</v>
      </c>
      <c r="D478" t="s">
        <v>1916</v>
      </c>
      <c r="E478" t="s">
        <v>1923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9</v>
      </c>
      <c r="R478" s="69" t="s">
        <v>858</v>
      </c>
      <c r="S478" s="60"/>
    </row>
    <row r="479" spans="1:19" hidden="1">
      <c r="A479" s="62" t="s">
        <v>1866</v>
      </c>
      <c r="B479" s="60" t="str">
        <f>IFERROR(VLOOKUP(Proc[[#This Row],[App]],Table2[],3,0),"open")</f>
        <v>ok</v>
      </c>
      <c r="C479" s="62" t="s">
        <v>369</v>
      </c>
      <c r="D479" t="s">
        <v>1917</v>
      </c>
      <c r="E479" t="s">
        <v>1923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9</v>
      </c>
      <c r="R479" s="69" t="s">
        <v>858</v>
      </c>
      <c r="S479" s="60"/>
    </row>
    <row r="480" spans="1:19" hidden="1">
      <c r="A480" s="62" t="s">
        <v>1866</v>
      </c>
      <c r="B480" s="60" t="str">
        <f>IFERROR(VLOOKUP(Proc[[#This Row],[App]],Table2[],3,0),"open")</f>
        <v>ok</v>
      </c>
      <c r="C480" s="62" t="s">
        <v>369</v>
      </c>
      <c r="D480" t="s">
        <v>1918</v>
      </c>
      <c r="E480" t="s">
        <v>1923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9</v>
      </c>
      <c r="R480" s="69" t="s">
        <v>858</v>
      </c>
      <c r="S480" s="60"/>
    </row>
    <row r="481" spans="1:19" hidden="1">
      <c r="A481" s="62" t="s">
        <v>1866</v>
      </c>
      <c r="B481" s="60" t="str">
        <f>IFERROR(VLOOKUP(Proc[[#This Row],[App]],Table2[],3,0),"open")</f>
        <v>ok</v>
      </c>
      <c r="C481" s="62" t="s">
        <v>369</v>
      </c>
      <c r="D481" t="s">
        <v>1919</v>
      </c>
      <c r="E481" t="s">
        <v>1923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9</v>
      </c>
      <c r="R481" s="69" t="s">
        <v>858</v>
      </c>
      <c r="S481" s="60"/>
    </row>
    <row r="482" spans="1:19" hidden="1">
      <c r="A482" s="62" t="s">
        <v>1866</v>
      </c>
      <c r="B482" s="60" t="str">
        <f>IFERROR(VLOOKUP(Proc[[#This Row],[App]],Table2[],3,0),"open")</f>
        <v>ok</v>
      </c>
      <c r="C482" s="62" t="s">
        <v>369</v>
      </c>
      <c r="D482" t="s">
        <v>1920</v>
      </c>
      <c r="E482" t="s">
        <v>1923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9</v>
      </c>
      <c r="R482" s="69" t="s">
        <v>858</v>
      </c>
      <c r="S482" s="60"/>
    </row>
    <row r="483" spans="1:19" hidden="1">
      <c r="A483" s="62" t="s">
        <v>1866</v>
      </c>
      <c r="B483" s="60" t="str">
        <f>IFERROR(VLOOKUP(Proc[[#This Row],[App]],Table2[],3,0),"open")</f>
        <v>ok</v>
      </c>
      <c r="C483" s="62" t="s">
        <v>369</v>
      </c>
      <c r="D483" t="s">
        <v>1921</v>
      </c>
      <c r="E483" t="s">
        <v>1923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9</v>
      </c>
      <c r="R483" s="69" t="s">
        <v>858</v>
      </c>
      <c r="S483" s="60"/>
    </row>
    <row r="484" spans="1:19" hidden="1">
      <c r="A484" s="62" t="s">
        <v>1866</v>
      </c>
      <c r="B484" s="60" t="str">
        <f>IFERROR(VLOOKUP(Proc[[#This Row],[App]],Table2[],3,0),"open")</f>
        <v>ok</v>
      </c>
      <c r="C484" s="62" t="s">
        <v>369</v>
      </c>
      <c r="D484" t="s">
        <v>1922</v>
      </c>
      <c r="E484" t="s">
        <v>1923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9</v>
      </c>
      <c r="R484" s="69" t="s">
        <v>858</v>
      </c>
      <c r="S484" s="60"/>
    </row>
    <row r="485" spans="1:19" hidden="1">
      <c r="A485" t="s">
        <v>1926</v>
      </c>
      <c r="B485" s="60" t="str">
        <f>IFERROR(VLOOKUP(Proc[[#This Row],[App]],Table2[],3,0),"open")</f>
        <v>ok</v>
      </c>
      <c r="C485" s="62" t="s">
        <v>369</v>
      </c>
      <c r="D485" t="s">
        <v>1927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9</v>
      </c>
      <c r="R485" s="69" t="s">
        <v>538</v>
      </c>
      <c r="S485" s="60"/>
    </row>
    <row r="486" spans="1:19" hidden="1">
      <c r="A486" s="62" t="s">
        <v>1926</v>
      </c>
      <c r="B486" s="60" t="str">
        <f>IFERROR(VLOOKUP(Proc[[#This Row],[App]],Table2[],3,0),"open")</f>
        <v>ok</v>
      </c>
      <c r="C486" s="62" t="s">
        <v>369</v>
      </c>
      <c r="D486" t="s">
        <v>1928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9</v>
      </c>
      <c r="R486" s="69" t="s">
        <v>538</v>
      </c>
      <c r="S486" s="60"/>
    </row>
    <row r="487" spans="1:19" hidden="1">
      <c r="A487" s="62" t="s">
        <v>1926</v>
      </c>
      <c r="B487" s="60" t="str">
        <f>IFERROR(VLOOKUP(Proc[[#This Row],[App]],Table2[],3,0),"open")</f>
        <v>ok</v>
      </c>
      <c r="C487" s="62" t="s">
        <v>369</v>
      </c>
      <c r="D487" t="s">
        <v>1929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9</v>
      </c>
      <c r="R487" s="69" t="s">
        <v>538</v>
      </c>
      <c r="S487" s="60"/>
    </row>
    <row r="488" spans="1:19" hidden="1">
      <c r="A488" t="s">
        <v>1936</v>
      </c>
      <c r="B488" s="60" t="str">
        <f>IFERROR(VLOOKUP(Proc[[#This Row],[App]],Table2[],3,0),"open")</f>
        <v>ok</v>
      </c>
      <c r="C488" t="s">
        <v>369</v>
      </c>
      <c r="D488" t="s">
        <v>1930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N488" s="69"/>
      <c r="O488" s="69"/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8</v>
      </c>
      <c r="R488" s="69" t="s">
        <v>1532</v>
      </c>
      <c r="S488" s="60"/>
    </row>
    <row r="489" spans="1:19" hidden="1">
      <c r="A489" s="62" t="s">
        <v>1936</v>
      </c>
      <c r="B489" s="60" t="str">
        <f>IFERROR(VLOOKUP(Proc[[#This Row],[App]],Table2[],3,0),"open")</f>
        <v>ok</v>
      </c>
      <c r="C489" s="62" t="s">
        <v>369</v>
      </c>
      <c r="D489" t="s">
        <v>1931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N489" s="69"/>
      <c r="O489" s="69"/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8</v>
      </c>
      <c r="R489" s="69" t="s">
        <v>1532</v>
      </c>
      <c r="S489" s="60"/>
    </row>
    <row r="490" spans="1:19" hidden="1">
      <c r="A490" s="62" t="s">
        <v>1936</v>
      </c>
      <c r="B490" s="60" t="str">
        <f>IFERROR(VLOOKUP(Proc[[#This Row],[App]],Table2[],3,0),"open")</f>
        <v>ok</v>
      </c>
      <c r="C490" s="62" t="s">
        <v>369</v>
      </c>
      <c r="D490" t="s">
        <v>1932</v>
      </c>
      <c r="E490" t="s">
        <v>429</v>
      </c>
      <c r="F490" s="60" t="s">
        <v>1935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N490" s="69"/>
      <c r="O490" s="69"/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8</v>
      </c>
      <c r="R490" s="69" t="s">
        <v>1532</v>
      </c>
      <c r="S490" s="60"/>
    </row>
    <row r="491" spans="1:19" hidden="1">
      <c r="A491" s="62" t="s">
        <v>1936</v>
      </c>
      <c r="B491" s="60" t="str">
        <f>IFERROR(VLOOKUP(Proc[[#This Row],[App]],Table2[],3,0),"open")</f>
        <v>ok</v>
      </c>
      <c r="C491" s="62" t="s">
        <v>369</v>
      </c>
      <c r="D491" t="s">
        <v>1933</v>
      </c>
      <c r="E491" t="s">
        <v>445</v>
      </c>
      <c r="F491" s="60" t="s">
        <v>1935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N491" s="69"/>
      <c r="O491" s="69"/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8</v>
      </c>
      <c r="R491" s="69" t="s">
        <v>1532</v>
      </c>
      <c r="S491" s="60"/>
    </row>
    <row r="492" spans="1:19" hidden="1">
      <c r="A492" s="62" t="s">
        <v>1936</v>
      </c>
      <c r="B492" s="60" t="str">
        <f>IFERROR(VLOOKUP(Proc[[#This Row],[App]],Table2[],3,0),"open")</f>
        <v>ok</v>
      </c>
      <c r="C492" s="62" t="s">
        <v>369</v>
      </c>
      <c r="D492" t="s">
        <v>1934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N492" s="69"/>
      <c r="O492" s="69"/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8</v>
      </c>
      <c r="R492" s="69" t="s">
        <v>1532</v>
      </c>
      <c r="S492" s="60"/>
    </row>
    <row r="493" spans="1:19" hidden="1">
      <c r="A493" t="s">
        <v>1937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1716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N493" s="69"/>
      <c r="O493" s="69"/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7</v>
      </c>
      <c r="R493" s="69" t="s">
        <v>538</v>
      </c>
      <c r="S493" s="60"/>
    </row>
    <row r="494" spans="1:19" hidden="1">
      <c r="A494" s="62" t="s">
        <v>1937</v>
      </c>
      <c r="B494" s="60" t="str">
        <f>IFERROR(VLOOKUP(Proc[[#This Row],[App]],Table2[],3,0),"open")</f>
        <v>ok</v>
      </c>
      <c r="C494" s="72" t="s">
        <v>377</v>
      </c>
      <c r="D494" t="s">
        <v>1938</v>
      </c>
      <c r="E494" t="s">
        <v>1716</v>
      </c>
      <c r="F494" s="60" t="s">
        <v>1939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N494" s="69"/>
      <c r="O494" s="69"/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7</v>
      </c>
      <c r="R494" s="69" t="s">
        <v>538</v>
      </c>
      <c r="S494" s="60"/>
    </row>
    <row r="495" spans="1:19" hidden="1">
      <c r="A495" t="s">
        <v>1941</v>
      </c>
      <c r="B495" s="60" t="str">
        <f>IFERROR(VLOOKUP(Proc[[#This Row],[App]],Table2[],3,0),"open")</f>
        <v>ok</v>
      </c>
      <c r="C495" t="s">
        <v>369</v>
      </c>
      <c r="D495" t="s">
        <v>1940</v>
      </c>
      <c r="E495" s="62" t="s">
        <v>1942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1944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1943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1945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N496" s="69"/>
      <c r="O496" s="69"/>
      <c r="P496" s="69" t="str">
        <f ca="1">IF(Proc[[#This Row],[DaysAgeing]]&gt;5,"yep","on track")</f>
        <v>on track</v>
      </c>
      <c r="Q496" s="3">
        <f ca="1">IF(Proc[[#This Row],[DateClosed]]="",ABS(NETWORKDAYS(Proc[[#This Row],[DateOpened]],TODAY()))-1,ABS(NETWORKDAYS(Proc[[#This Row],[DateOpened]],Proc[[#This Row],[DateClosed]]))-1)</f>
        <v>5</v>
      </c>
      <c r="R496" s="69" t="s">
        <v>538</v>
      </c>
      <c r="S496" s="60"/>
    </row>
    <row r="497" spans="1:19" hidden="1">
      <c r="A497" s="62" t="s">
        <v>1944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N497" s="69"/>
      <c r="O497" s="69"/>
      <c r="P497" s="69" t="str">
        <f ca="1">IF(Proc[[#This Row],[DaysAgeing]]&gt;5,"yep","on track")</f>
        <v>on track</v>
      </c>
      <c r="Q497" s="3">
        <f ca="1">IF(Proc[[#This Row],[DateClosed]]="",ABS(NETWORKDAYS(Proc[[#This Row],[DateOpened]],TODAY()))-1,ABS(NETWORKDAYS(Proc[[#This Row],[DateOpened]],Proc[[#This Row],[DateClosed]]))-1)</f>
        <v>5</v>
      </c>
      <c r="R497" s="69" t="s">
        <v>538</v>
      </c>
      <c r="S497" s="60"/>
    </row>
    <row r="498" spans="1:19" hidden="1">
      <c r="A498" t="s">
        <v>1958</v>
      </c>
      <c r="B498" s="60" t="str">
        <f>IFERROR(VLOOKUP(Proc[[#This Row],[App]],Table2[],3,0),"open")</f>
        <v>ok</v>
      </c>
      <c r="C498" s="72" t="s">
        <v>369</v>
      </c>
      <c r="D498" t="s">
        <v>1959</v>
      </c>
      <c r="E498" s="72" t="s">
        <v>1960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N498" s="69"/>
      <c r="O498" s="69"/>
      <c r="P498" s="69" t="str">
        <f ca="1">IF(Proc[[#This Row],[DaysAgeing]]&gt;5,"yep","on track")</f>
        <v>on track</v>
      </c>
      <c r="Q498" s="3">
        <f ca="1">IF(Proc[[#This Row],[DateClosed]]="",ABS(NETWORKDAYS(Proc[[#This Row],[DateOpened]],TODAY()))-1,ABS(NETWORKDAYS(Proc[[#This Row],[DateOpened]],Proc[[#This Row],[DateClosed]]))-1)</f>
        <v>4</v>
      </c>
      <c r="R498" s="69" t="s">
        <v>1532</v>
      </c>
      <c r="S498" s="60"/>
    </row>
    <row r="499" spans="1:19">
      <c r="A499" t="s">
        <v>1964</v>
      </c>
      <c r="B499" s="73" t="str">
        <f>IFERROR(VLOOKUP(Proc[[#This Row],[App]],Table2[],3,0),"open")</f>
        <v>open</v>
      </c>
      <c r="C499" s="72" t="s">
        <v>370</v>
      </c>
      <c r="D499" t="s">
        <v>1961</v>
      </c>
      <c r="E499" t="s">
        <v>1962</v>
      </c>
      <c r="F499" s="73" t="s">
        <v>1963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74"/>
      <c r="O499" s="74"/>
      <c r="P499" s="74" t="str">
        <f ca="1">IF(Proc[[#This Row],[DaysAgeing]]&gt;5,"yep","on track")</f>
        <v>on track</v>
      </c>
      <c r="Q499" s="3">
        <f ca="1">IF(Proc[[#This Row],[DateClosed]]="",ABS(NETWORKDAYS(Proc[[#This Row],[DateOpened]],TODAY()))-1,ABS(NETWORKDAYS(Proc[[#This Row],[DateOpened]],Proc[[#This Row],[DateClosed]]))-1)</f>
        <v>3</v>
      </c>
      <c r="R499" s="74" t="s">
        <v>858</v>
      </c>
      <c r="S499" s="73"/>
    </row>
    <row r="500" spans="1:19">
      <c r="A500" t="s">
        <v>1965</v>
      </c>
      <c r="B500" s="73" t="str">
        <f>IFERROR(VLOOKUP(Proc[[#This Row],[App]],Table2[],3,0),"open")</f>
        <v>open</v>
      </c>
      <c r="C500" s="72" t="s">
        <v>370</v>
      </c>
      <c r="D500" t="s">
        <v>2150</v>
      </c>
      <c r="E500" t="s">
        <v>2159</v>
      </c>
      <c r="F500" s="73" t="s">
        <v>1966</v>
      </c>
      <c r="G500" t="s">
        <v>400</v>
      </c>
      <c r="H500" s="73" t="str">
        <f>IF(Proc[[#This Row],[type]]="LFF (MDG-F)",MID(Proc[[#This Row],[Obj]],13,10),"")</f>
        <v/>
      </c>
      <c r="I500" t="s">
        <v>1970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74"/>
      <c r="O500" s="74"/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3</v>
      </c>
      <c r="R500" s="74" t="s">
        <v>1969</v>
      </c>
      <c r="S500" s="73"/>
    </row>
    <row r="501" spans="1:19">
      <c r="A501" s="72" t="s">
        <v>1965</v>
      </c>
      <c r="B501" s="73" t="str">
        <f>IFERROR(VLOOKUP(Proc[[#This Row],[App]],Table2[],3,0),"open")</f>
        <v>open</v>
      </c>
      <c r="C501" s="72" t="s">
        <v>370</v>
      </c>
      <c r="D501" t="s">
        <v>2151</v>
      </c>
      <c r="E501" s="72" t="s">
        <v>2159</v>
      </c>
      <c r="F501" s="73" t="s">
        <v>1967</v>
      </c>
      <c r="G501" s="72" t="s">
        <v>400</v>
      </c>
      <c r="H501" s="73" t="str">
        <f>IF(Proc[[#This Row],[type]]="LFF (MDG-F)",MID(Proc[[#This Row],[Obj]],13,10),"")</f>
        <v/>
      </c>
      <c r="I501" s="72" t="s">
        <v>1970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74"/>
      <c r="O501" s="74"/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3</v>
      </c>
      <c r="R501" s="74" t="s">
        <v>1969</v>
      </c>
      <c r="S501" s="73"/>
    </row>
    <row r="502" spans="1:19">
      <c r="A502" s="72" t="s">
        <v>1965</v>
      </c>
      <c r="B502" s="73" t="str">
        <f>IFERROR(VLOOKUP(Proc[[#This Row],[App]],Table2[],3,0),"open")</f>
        <v>open</v>
      </c>
      <c r="C502" s="72" t="s">
        <v>370</v>
      </c>
      <c r="D502" t="s">
        <v>2152</v>
      </c>
      <c r="E502" s="72" t="s">
        <v>2159</v>
      </c>
      <c r="F502" s="73" t="s">
        <v>1968</v>
      </c>
      <c r="G502" s="72" t="s">
        <v>400</v>
      </c>
      <c r="H502" s="73" t="str">
        <f>IF(Proc[[#This Row],[type]]="LFF (MDG-F)",MID(Proc[[#This Row],[Obj]],13,10),"")</f>
        <v/>
      </c>
      <c r="I502" s="72" t="s">
        <v>1970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74"/>
      <c r="O502" s="74"/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3</v>
      </c>
      <c r="R502" s="74" t="s">
        <v>1969</v>
      </c>
      <c r="S502" s="73"/>
    </row>
    <row r="503" spans="1:19">
      <c r="A503" s="72" t="s">
        <v>1965</v>
      </c>
      <c r="B503" s="73" t="str">
        <f>IFERROR(VLOOKUP(Proc[[#This Row],[App]],Table2[],3,0),"open")</f>
        <v>open</v>
      </c>
      <c r="C503" s="72" t="s">
        <v>370</v>
      </c>
      <c r="D503" t="s">
        <v>2153</v>
      </c>
      <c r="E503" t="s">
        <v>2160</v>
      </c>
      <c r="F503" s="73" t="s">
        <v>1966</v>
      </c>
      <c r="G503" s="72" t="s">
        <v>400</v>
      </c>
      <c r="H503" s="73" t="str">
        <f>IF(Proc[[#This Row],[type]]="LFF (MDG-F)",MID(Proc[[#This Row],[Obj]],13,10),"")</f>
        <v/>
      </c>
      <c r="I503" s="72" t="s">
        <v>1970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74"/>
      <c r="O503" s="74"/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3</v>
      </c>
      <c r="R503" s="74" t="s">
        <v>1969</v>
      </c>
      <c r="S503" s="73"/>
    </row>
    <row r="504" spans="1:19">
      <c r="A504" s="72" t="s">
        <v>1965</v>
      </c>
      <c r="B504" s="73" t="str">
        <f>IFERROR(VLOOKUP(Proc[[#This Row],[App]],Table2[],3,0),"open")</f>
        <v>open</v>
      </c>
      <c r="C504" s="72" t="s">
        <v>370</v>
      </c>
      <c r="D504" t="s">
        <v>2155</v>
      </c>
      <c r="E504" s="72" t="s">
        <v>2160</v>
      </c>
      <c r="F504" s="73" t="s">
        <v>1966</v>
      </c>
      <c r="G504" s="72" t="s">
        <v>400</v>
      </c>
      <c r="H504" s="73" t="str">
        <f>IF(Proc[[#This Row],[type]]="LFF (MDG-F)",MID(Proc[[#This Row],[Obj]],13,10),"")</f>
        <v/>
      </c>
      <c r="I504" s="72" t="s">
        <v>1970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74"/>
      <c r="O504" s="74"/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3</v>
      </c>
      <c r="R504" s="74" t="s">
        <v>1969</v>
      </c>
      <c r="S504" s="73"/>
    </row>
    <row r="505" spans="1:19">
      <c r="A505" s="72" t="s">
        <v>1965</v>
      </c>
      <c r="B505" s="73" t="str">
        <f>IFERROR(VLOOKUP(Proc[[#This Row],[App]],Table2[],3,0),"open")</f>
        <v>open</v>
      </c>
      <c r="C505" s="72" t="s">
        <v>370</v>
      </c>
      <c r="D505" t="s">
        <v>2154</v>
      </c>
      <c r="E505" s="72" t="s">
        <v>2160</v>
      </c>
      <c r="F505" s="73" t="s">
        <v>1968</v>
      </c>
      <c r="G505" s="72" t="s">
        <v>400</v>
      </c>
      <c r="H505" s="73" t="str">
        <f>IF(Proc[[#This Row],[type]]="LFF (MDG-F)",MID(Proc[[#This Row],[Obj]],13,10),"")</f>
        <v/>
      </c>
      <c r="I505" s="72" t="s">
        <v>1970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74"/>
      <c r="O505" s="74"/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3</v>
      </c>
      <c r="R505" s="74" t="s">
        <v>1969</v>
      </c>
      <c r="S505" s="73"/>
    </row>
    <row r="506" spans="1:19">
      <c r="A506" s="72" t="s">
        <v>1965</v>
      </c>
      <c r="B506" s="73" t="str">
        <f>IFERROR(VLOOKUP(Proc[[#This Row],[App]],Table2[],3,0),"open")</f>
        <v>open</v>
      </c>
      <c r="C506" s="72" t="s">
        <v>370</v>
      </c>
      <c r="D506" t="s">
        <v>2156</v>
      </c>
      <c r="E506" s="72" t="s">
        <v>2160</v>
      </c>
      <c r="F506" s="73" t="s">
        <v>1968</v>
      </c>
      <c r="G506" s="72" t="s">
        <v>400</v>
      </c>
      <c r="H506" s="73" t="str">
        <f>IF(Proc[[#This Row],[type]]="LFF (MDG-F)",MID(Proc[[#This Row],[Obj]],13,10),"")</f>
        <v/>
      </c>
      <c r="I506" s="72" t="s">
        <v>1970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74"/>
      <c r="O506" s="74"/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3</v>
      </c>
      <c r="R506" s="74" t="s">
        <v>1969</v>
      </c>
      <c r="S506" s="73"/>
    </row>
    <row r="507" spans="1:19">
      <c r="A507" s="72" t="s">
        <v>1965</v>
      </c>
      <c r="B507" s="73" t="str">
        <f>IFERROR(VLOOKUP(Proc[[#This Row],[App]],Table2[],3,0),"open")</f>
        <v>open</v>
      </c>
      <c r="C507" s="72" t="s">
        <v>370</v>
      </c>
      <c r="D507" t="s">
        <v>2157</v>
      </c>
      <c r="E507" s="72" t="s">
        <v>2160</v>
      </c>
      <c r="F507" s="73" t="s">
        <v>1968</v>
      </c>
      <c r="G507" s="72" t="s">
        <v>400</v>
      </c>
      <c r="H507" s="73" t="str">
        <f>IF(Proc[[#This Row],[type]]="LFF (MDG-F)",MID(Proc[[#This Row],[Obj]],13,10),"")</f>
        <v/>
      </c>
      <c r="I507" s="72" t="s">
        <v>1970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74"/>
      <c r="O507" s="74"/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3</v>
      </c>
      <c r="R507" s="74" t="s">
        <v>1969</v>
      </c>
      <c r="S507" s="73"/>
    </row>
    <row r="508" spans="1:19">
      <c r="A508" s="72" t="s">
        <v>1965</v>
      </c>
      <c r="B508" s="73" t="str">
        <f>IFERROR(VLOOKUP(Proc[[#This Row],[App]],Table2[],3,0),"open")</f>
        <v>open</v>
      </c>
      <c r="C508" s="72" t="s">
        <v>370</v>
      </c>
      <c r="D508" t="s">
        <v>2158</v>
      </c>
      <c r="E508" s="72" t="s">
        <v>2160</v>
      </c>
      <c r="F508" s="73" t="s">
        <v>1968</v>
      </c>
      <c r="G508" s="72" t="s">
        <v>400</v>
      </c>
      <c r="H508" s="73" t="str">
        <f>IF(Proc[[#This Row],[type]]="LFF (MDG-F)",MID(Proc[[#This Row],[Obj]],13,10),"")</f>
        <v/>
      </c>
      <c r="I508" s="72" t="s">
        <v>1970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74"/>
      <c r="O508" s="74"/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3</v>
      </c>
      <c r="R508" s="74" t="s">
        <v>1969</v>
      </c>
      <c r="S508" s="73"/>
    </row>
    <row r="509" spans="1:19" hidden="1">
      <c r="A509" t="s">
        <v>1979</v>
      </c>
      <c r="B509" s="73" t="str">
        <f>IFERROR(VLOOKUP(Proc[[#This Row],[App]],Table2[],3,0),"open")</f>
        <v>ok</v>
      </c>
      <c r="C509" s="72" t="s">
        <v>369</v>
      </c>
      <c r="D509" t="s">
        <v>1971</v>
      </c>
      <c r="E509" t="s">
        <v>431</v>
      </c>
      <c r="F509" s="73" t="s">
        <v>1975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1979</v>
      </c>
      <c r="B510" s="73" t="str">
        <f>IFERROR(VLOOKUP(Proc[[#This Row],[App]],Table2[],3,0),"open")</f>
        <v>ok</v>
      </c>
      <c r="C510" s="72" t="s">
        <v>369</v>
      </c>
      <c r="D510" t="s">
        <v>1972</v>
      </c>
      <c r="E510" t="s">
        <v>1287</v>
      </c>
      <c r="F510" s="73" t="s">
        <v>1976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1979</v>
      </c>
      <c r="B511" s="73" t="str">
        <f>IFERROR(VLOOKUP(Proc[[#This Row],[App]],Table2[],3,0),"open")</f>
        <v>ok</v>
      </c>
      <c r="C511" s="72" t="s">
        <v>369</v>
      </c>
      <c r="D511" t="s">
        <v>1973</v>
      </c>
      <c r="E511" t="s">
        <v>1287</v>
      </c>
      <c r="F511" s="73" t="s">
        <v>1977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1979</v>
      </c>
      <c r="B512" s="73" t="str">
        <f>IFERROR(VLOOKUP(Proc[[#This Row],[App]],Table2[],3,0),"open")</f>
        <v>ok</v>
      </c>
      <c r="C512" s="72" t="s">
        <v>369</v>
      </c>
      <c r="D512" t="s">
        <v>1974</v>
      </c>
      <c r="E512" t="s">
        <v>1287</v>
      </c>
      <c r="F512" s="73" t="s">
        <v>1978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1981</v>
      </c>
      <c r="B513" s="73" t="str">
        <f>IFERROR(VLOOKUP(Proc[[#This Row],[App]],Table2[],3,0),"open")</f>
        <v>ok</v>
      </c>
      <c r="C513" s="72" t="s">
        <v>369</v>
      </c>
      <c r="D513" t="s">
        <v>1980</v>
      </c>
      <c r="E513" t="s">
        <v>1982</v>
      </c>
      <c r="F513" s="73" t="s">
        <v>1983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>
      <c r="A514" t="s">
        <v>1984</v>
      </c>
      <c r="B514" s="73" t="str">
        <f>IFERROR(VLOOKUP(Proc[[#This Row],[App]],Table2[],3,0),"open")</f>
        <v>open</v>
      </c>
      <c r="C514" t="s">
        <v>370</v>
      </c>
      <c r="D514" t="s">
        <v>1985</v>
      </c>
      <c r="E514" t="s">
        <v>2083</v>
      </c>
      <c r="F514" s="73" t="s">
        <v>2115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N514" s="74"/>
      <c r="O514" s="74"/>
      <c r="P514" s="74" t="str">
        <f ca="1">IF(Proc[[#This Row],[DaysAgeing]]&gt;5,"yep","on track")</f>
        <v>on track</v>
      </c>
      <c r="Q514" s="3">
        <f ca="1">IF(Proc[[#This Row],[DateClosed]]="",ABS(NETWORKDAYS(Proc[[#This Row],[DateOpened]],TODAY()))-1,ABS(NETWORKDAYS(Proc[[#This Row],[DateOpened]],Proc[[#This Row],[DateClosed]]))-1)</f>
        <v>2</v>
      </c>
      <c r="R514" s="74" t="s">
        <v>538</v>
      </c>
      <c r="S514" s="73"/>
    </row>
    <row r="515" spans="1:19">
      <c r="A515" s="72" t="s">
        <v>1984</v>
      </c>
      <c r="B515" s="73" t="str">
        <f>IFERROR(VLOOKUP(Proc[[#This Row],[App]],Table2[],3,0),"open")</f>
        <v>open</v>
      </c>
      <c r="C515" s="72" t="s">
        <v>370</v>
      </c>
      <c r="D515" t="s">
        <v>1986</v>
      </c>
      <c r="E515" t="s">
        <v>2084</v>
      </c>
      <c r="F515" s="73" t="s">
        <v>2116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N515" s="74"/>
      <c r="O515" s="74"/>
      <c r="P515" s="74" t="str">
        <f ca="1">IF(Proc[[#This Row],[DaysAgeing]]&gt;5,"yep","on track")</f>
        <v>on track</v>
      </c>
      <c r="Q515" s="3">
        <f ca="1">IF(Proc[[#This Row],[DateClosed]]="",ABS(NETWORKDAYS(Proc[[#This Row],[DateOpened]],TODAY()))-1,ABS(NETWORKDAYS(Proc[[#This Row],[DateOpened]],Proc[[#This Row],[DateClosed]]))-1)</f>
        <v>2</v>
      </c>
      <c r="R515" s="74" t="s">
        <v>538</v>
      </c>
      <c r="S515" s="73"/>
    </row>
    <row r="516" spans="1:19">
      <c r="A516" s="72" t="s">
        <v>1984</v>
      </c>
      <c r="B516" s="73" t="str">
        <f>IFERROR(VLOOKUP(Proc[[#This Row],[App]],Table2[],3,0),"open")</f>
        <v>open</v>
      </c>
      <c r="C516" s="72" t="s">
        <v>370</v>
      </c>
      <c r="D516" t="s">
        <v>1987</v>
      </c>
      <c r="E516" t="s">
        <v>2084</v>
      </c>
      <c r="F516" s="73" t="s">
        <v>2116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N516" s="74"/>
      <c r="O516" s="74"/>
      <c r="P516" s="74" t="str">
        <f ca="1">IF(Proc[[#This Row],[DaysAgeing]]&gt;5,"yep","on track")</f>
        <v>on track</v>
      </c>
      <c r="Q516" s="3">
        <f ca="1">IF(Proc[[#This Row],[DateClosed]]="",ABS(NETWORKDAYS(Proc[[#This Row],[DateOpened]],TODAY()))-1,ABS(NETWORKDAYS(Proc[[#This Row],[DateOpened]],Proc[[#This Row],[DateClosed]]))-1)</f>
        <v>2</v>
      </c>
      <c r="R516" s="74" t="s">
        <v>538</v>
      </c>
      <c r="S516" s="73"/>
    </row>
    <row r="517" spans="1:19">
      <c r="A517" s="72" t="s">
        <v>1984</v>
      </c>
      <c r="B517" s="73" t="str">
        <f>IFERROR(VLOOKUP(Proc[[#This Row],[App]],Table2[],3,0),"open")</f>
        <v>open</v>
      </c>
      <c r="C517" s="72" t="s">
        <v>370</v>
      </c>
      <c r="D517" t="s">
        <v>1988</v>
      </c>
      <c r="E517" t="s">
        <v>2085</v>
      </c>
      <c r="F517" s="73" t="s">
        <v>2117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N517" s="74"/>
      <c r="O517" s="74"/>
      <c r="P517" s="74" t="str">
        <f ca="1">IF(Proc[[#This Row],[DaysAgeing]]&gt;5,"yep","on track")</f>
        <v>on track</v>
      </c>
      <c r="Q517" s="3">
        <f ca="1">IF(Proc[[#This Row],[DateClosed]]="",ABS(NETWORKDAYS(Proc[[#This Row],[DateOpened]],TODAY()))-1,ABS(NETWORKDAYS(Proc[[#This Row],[DateOpened]],Proc[[#This Row],[DateClosed]]))-1)</f>
        <v>2</v>
      </c>
      <c r="R517" s="74" t="s">
        <v>538</v>
      </c>
      <c r="S517" s="73"/>
    </row>
    <row r="518" spans="1:19">
      <c r="A518" s="72" t="s">
        <v>1984</v>
      </c>
      <c r="B518" s="73" t="str">
        <f>IFERROR(VLOOKUP(Proc[[#This Row],[App]],Table2[],3,0),"open")</f>
        <v>open</v>
      </c>
      <c r="C518" s="72" t="s">
        <v>370</v>
      </c>
      <c r="D518" t="s">
        <v>1989</v>
      </c>
      <c r="E518" t="s">
        <v>2085</v>
      </c>
      <c r="F518" s="73" t="s">
        <v>2117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N518" s="74"/>
      <c r="O518" s="74"/>
      <c r="P518" s="74" t="str">
        <f ca="1">IF(Proc[[#This Row],[DaysAgeing]]&gt;5,"yep","on track")</f>
        <v>on track</v>
      </c>
      <c r="Q518" s="3">
        <f ca="1">IF(Proc[[#This Row],[DateClosed]]="",ABS(NETWORKDAYS(Proc[[#This Row],[DateOpened]],TODAY()))-1,ABS(NETWORKDAYS(Proc[[#This Row],[DateOpened]],Proc[[#This Row],[DateClosed]]))-1)</f>
        <v>2</v>
      </c>
      <c r="R518" s="74" t="s">
        <v>538</v>
      </c>
      <c r="S518" s="73"/>
    </row>
    <row r="519" spans="1:19">
      <c r="A519" s="72" t="s">
        <v>1984</v>
      </c>
      <c r="B519" s="73" t="str">
        <f>IFERROR(VLOOKUP(Proc[[#This Row],[App]],Table2[],3,0),"open")</f>
        <v>open</v>
      </c>
      <c r="C519" s="72" t="s">
        <v>370</v>
      </c>
      <c r="D519" t="s">
        <v>1990</v>
      </c>
      <c r="E519" t="s">
        <v>2086</v>
      </c>
      <c r="F519" s="73" t="s">
        <v>2118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N519" s="74"/>
      <c r="O519" s="74"/>
      <c r="P519" s="74" t="str">
        <f ca="1">IF(Proc[[#This Row],[DaysAgeing]]&gt;5,"yep","on track")</f>
        <v>on track</v>
      </c>
      <c r="Q519" s="3">
        <f ca="1">IF(Proc[[#This Row],[DateClosed]]="",ABS(NETWORKDAYS(Proc[[#This Row],[DateOpened]],TODAY()))-1,ABS(NETWORKDAYS(Proc[[#This Row],[DateOpened]],Proc[[#This Row],[DateClosed]]))-1)</f>
        <v>2</v>
      </c>
      <c r="R519" s="74" t="s">
        <v>538</v>
      </c>
      <c r="S519" s="73"/>
    </row>
    <row r="520" spans="1:19">
      <c r="A520" s="72" t="s">
        <v>1984</v>
      </c>
      <c r="B520" s="73" t="str">
        <f>IFERROR(VLOOKUP(Proc[[#This Row],[App]],Table2[],3,0),"open")</f>
        <v>open</v>
      </c>
      <c r="C520" s="72" t="s">
        <v>370</v>
      </c>
      <c r="D520" t="s">
        <v>1991</v>
      </c>
      <c r="E520" t="s">
        <v>2087</v>
      </c>
      <c r="F520" s="73" t="s">
        <v>2119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N520" s="74"/>
      <c r="O520" s="74"/>
      <c r="P520" s="74" t="str">
        <f ca="1">IF(Proc[[#This Row],[DaysAgeing]]&gt;5,"yep","on track")</f>
        <v>on track</v>
      </c>
      <c r="Q520" s="3">
        <f ca="1">IF(Proc[[#This Row],[DateClosed]]="",ABS(NETWORKDAYS(Proc[[#This Row],[DateOpened]],TODAY()))-1,ABS(NETWORKDAYS(Proc[[#This Row],[DateOpened]],Proc[[#This Row],[DateClosed]]))-1)</f>
        <v>2</v>
      </c>
      <c r="R520" s="74" t="s">
        <v>538</v>
      </c>
      <c r="S520" s="73"/>
    </row>
    <row r="521" spans="1:19">
      <c r="A521" s="72" t="s">
        <v>1984</v>
      </c>
      <c r="B521" s="73" t="str">
        <f>IFERROR(VLOOKUP(Proc[[#This Row],[App]],Table2[],3,0),"open")</f>
        <v>open</v>
      </c>
      <c r="C521" s="72" t="s">
        <v>370</v>
      </c>
      <c r="D521" t="s">
        <v>1992</v>
      </c>
      <c r="E521" t="s">
        <v>2087</v>
      </c>
      <c r="F521" s="73" t="s">
        <v>2119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N521" s="74"/>
      <c r="O521" s="74"/>
      <c r="P521" s="74" t="str">
        <f ca="1">IF(Proc[[#This Row],[DaysAgeing]]&gt;5,"yep","on track")</f>
        <v>on track</v>
      </c>
      <c r="Q521" s="3">
        <f ca="1">IF(Proc[[#This Row],[DateClosed]]="",ABS(NETWORKDAYS(Proc[[#This Row],[DateOpened]],TODAY()))-1,ABS(NETWORKDAYS(Proc[[#This Row],[DateOpened]],Proc[[#This Row],[DateClosed]]))-1)</f>
        <v>2</v>
      </c>
      <c r="R521" s="74" t="s">
        <v>538</v>
      </c>
      <c r="S521" s="73"/>
    </row>
    <row r="522" spans="1:19">
      <c r="A522" s="72" t="s">
        <v>1984</v>
      </c>
      <c r="B522" s="73" t="str">
        <f>IFERROR(VLOOKUP(Proc[[#This Row],[App]],Table2[],3,0),"open")</f>
        <v>open</v>
      </c>
      <c r="C522" s="72" t="s">
        <v>370</v>
      </c>
      <c r="D522" t="s">
        <v>1993</v>
      </c>
      <c r="E522" t="s">
        <v>2088</v>
      </c>
      <c r="F522" s="73" t="s">
        <v>2119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N522" s="74"/>
      <c r="O522" s="74"/>
      <c r="P522" s="74" t="str">
        <f ca="1">IF(Proc[[#This Row],[DaysAgeing]]&gt;5,"yep","on track")</f>
        <v>on track</v>
      </c>
      <c r="Q522" s="3">
        <f ca="1">IF(Proc[[#This Row],[DateClosed]]="",ABS(NETWORKDAYS(Proc[[#This Row],[DateOpened]],TODAY()))-1,ABS(NETWORKDAYS(Proc[[#This Row],[DateOpened]],Proc[[#This Row],[DateClosed]]))-1)</f>
        <v>2</v>
      </c>
      <c r="R522" s="74" t="s">
        <v>538</v>
      </c>
      <c r="S522" s="73"/>
    </row>
    <row r="523" spans="1:19">
      <c r="A523" s="72" t="s">
        <v>1984</v>
      </c>
      <c r="B523" s="73" t="str">
        <f>IFERROR(VLOOKUP(Proc[[#This Row],[App]],Table2[],3,0),"open")</f>
        <v>open</v>
      </c>
      <c r="C523" s="72" t="s">
        <v>370</v>
      </c>
      <c r="D523" t="s">
        <v>1994</v>
      </c>
      <c r="E523" t="s">
        <v>2087</v>
      </c>
      <c r="F523" s="73" t="s">
        <v>2119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N523" s="74"/>
      <c r="O523" s="74"/>
      <c r="P523" s="74" t="str">
        <f ca="1">IF(Proc[[#This Row],[DaysAgeing]]&gt;5,"yep","on track")</f>
        <v>on track</v>
      </c>
      <c r="Q523" s="3">
        <f ca="1">IF(Proc[[#This Row],[DateClosed]]="",ABS(NETWORKDAYS(Proc[[#This Row],[DateOpened]],TODAY()))-1,ABS(NETWORKDAYS(Proc[[#This Row],[DateOpened]],Proc[[#This Row],[DateClosed]]))-1)</f>
        <v>2</v>
      </c>
      <c r="R523" s="74" t="s">
        <v>538</v>
      </c>
      <c r="S523" s="73"/>
    </row>
    <row r="524" spans="1:19">
      <c r="A524" s="72" t="s">
        <v>1984</v>
      </c>
      <c r="B524" s="73" t="str">
        <f>IFERROR(VLOOKUP(Proc[[#This Row],[App]],Table2[],3,0),"open")</f>
        <v>open</v>
      </c>
      <c r="C524" s="72" t="s">
        <v>370</v>
      </c>
      <c r="D524" t="s">
        <v>1995</v>
      </c>
      <c r="E524" t="s">
        <v>2087</v>
      </c>
      <c r="F524" s="73" t="s">
        <v>2119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N524" s="74"/>
      <c r="O524" s="74"/>
      <c r="P524" s="74" t="str">
        <f ca="1">IF(Proc[[#This Row],[DaysAgeing]]&gt;5,"yep","on track")</f>
        <v>on track</v>
      </c>
      <c r="Q524" s="3">
        <f ca="1">IF(Proc[[#This Row],[DateClosed]]="",ABS(NETWORKDAYS(Proc[[#This Row],[DateOpened]],TODAY()))-1,ABS(NETWORKDAYS(Proc[[#This Row],[DateOpened]],Proc[[#This Row],[DateClosed]]))-1)</f>
        <v>2</v>
      </c>
      <c r="R524" s="74" t="s">
        <v>538</v>
      </c>
      <c r="S524" s="73"/>
    </row>
    <row r="525" spans="1:19">
      <c r="A525" s="72" t="s">
        <v>1984</v>
      </c>
      <c r="B525" s="73" t="str">
        <f>IFERROR(VLOOKUP(Proc[[#This Row],[App]],Table2[],3,0),"open")</f>
        <v>open</v>
      </c>
      <c r="C525" s="72" t="s">
        <v>370</v>
      </c>
      <c r="D525" t="s">
        <v>1996</v>
      </c>
      <c r="E525" t="s">
        <v>2087</v>
      </c>
      <c r="F525" s="73" t="s">
        <v>2119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N525" s="74"/>
      <c r="O525" s="74"/>
      <c r="P525" s="74" t="str">
        <f ca="1">IF(Proc[[#This Row],[DaysAgeing]]&gt;5,"yep","on track")</f>
        <v>on track</v>
      </c>
      <c r="Q525" s="3">
        <f ca="1">IF(Proc[[#This Row],[DateClosed]]="",ABS(NETWORKDAYS(Proc[[#This Row],[DateOpened]],TODAY()))-1,ABS(NETWORKDAYS(Proc[[#This Row],[DateOpened]],Proc[[#This Row],[DateClosed]]))-1)</f>
        <v>2</v>
      </c>
      <c r="R525" s="74" t="s">
        <v>538</v>
      </c>
      <c r="S525" s="73"/>
    </row>
    <row r="526" spans="1:19">
      <c r="A526" s="72" t="s">
        <v>1984</v>
      </c>
      <c r="B526" s="73" t="str">
        <f>IFERROR(VLOOKUP(Proc[[#This Row],[App]],Table2[],3,0),"open")</f>
        <v>open</v>
      </c>
      <c r="C526" s="72" t="s">
        <v>370</v>
      </c>
      <c r="D526" t="s">
        <v>1997</v>
      </c>
      <c r="E526" t="s">
        <v>2089</v>
      </c>
      <c r="F526" s="73" t="s">
        <v>2120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N526" s="74"/>
      <c r="O526" s="74"/>
      <c r="P526" s="74" t="str">
        <f ca="1">IF(Proc[[#This Row],[DaysAgeing]]&gt;5,"yep","on track")</f>
        <v>on track</v>
      </c>
      <c r="Q526" s="3">
        <f ca="1">IF(Proc[[#This Row],[DateClosed]]="",ABS(NETWORKDAYS(Proc[[#This Row],[DateOpened]],TODAY()))-1,ABS(NETWORKDAYS(Proc[[#This Row],[DateOpened]],Proc[[#This Row],[DateClosed]]))-1)</f>
        <v>2</v>
      </c>
      <c r="R526" s="74" t="s">
        <v>538</v>
      </c>
      <c r="S526" s="73"/>
    </row>
    <row r="527" spans="1:19">
      <c r="A527" s="72" t="s">
        <v>1984</v>
      </c>
      <c r="B527" s="73" t="str">
        <f>IFERROR(VLOOKUP(Proc[[#This Row],[App]],Table2[],3,0),"open")</f>
        <v>open</v>
      </c>
      <c r="C527" s="72" t="s">
        <v>370</v>
      </c>
      <c r="D527" t="s">
        <v>1998</v>
      </c>
      <c r="E527" t="s">
        <v>2089</v>
      </c>
      <c r="F527" s="73" t="s">
        <v>2120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N527" s="74"/>
      <c r="O527" s="74"/>
      <c r="P527" s="74" t="str">
        <f ca="1">IF(Proc[[#This Row],[DaysAgeing]]&gt;5,"yep","on track")</f>
        <v>on track</v>
      </c>
      <c r="Q527" s="3">
        <f ca="1">IF(Proc[[#This Row],[DateClosed]]="",ABS(NETWORKDAYS(Proc[[#This Row],[DateOpened]],TODAY()))-1,ABS(NETWORKDAYS(Proc[[#This Row],[DateOpened]],Proc[[#This Row],[DateClosed]]))-1)</f>
        <v>2</v>
      </c>
      <c r="R527" s="74" t="s">
        <v>538</v>
      </c>
      <c r="S527" s="73"/>
    </row>
    <row r="528" spans="1:19">
      <c r="A528" s="72" t="s">
        <v>1984</v>
      </c>
      <c r="B528" s="73" t="str">
        <f>IFERROR(VLOOKUP(Proc[[#This Row],[App]],Table2[],3,0),"open")</f>
        <v>open</v>
      </c>
      <c r="C528" s="72" t="s">
        <v>370</v>
      </c>
      <c r="D528" t="s">
        <v>1999</v>
      </c>
      <c r="E528" t="s">
        <v>2090</v>
      </c>
      <c r="F528" s="73" t="s">
        <v>2120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N528" s="74"/>
      <c r="O528" s="74"/>
      <c r="P528" s="74" t="str">
        <f ca="1">IF(Proc[[#This Row],[DaysAgeing]]&gt;5,"yep","on track")</f>
        <v>on track</v>
      </c>
      <c r="Q528" s="3">
        <f ca="1">IF(Proc[[#This Row],[DateClosed]]="",ABS(NETWORKDAYS(Proc[[#This Row],[DateOpened]],TODAY()))-1,ABS(NETWORKDAYS(Proc[[#This Row],[DateOpened]],Proc[[#This Row],[DateClosed]]))-1)</f>
        <v>2</v>
      </c>
      <c r="R528" s="74" t="s">
        <v>538</v>
      </c>
      <c r="S528" s="73"/>
    </row>
    <row r="529" spans="1:19">
      <c r="A529" s="72" t="s">
        <v>1984</v>
      </c>
      <c r="B529" s="73" t="str">
        <f>IFERROR(VLOOKUP(Proc[[#This Row],[App]],Table2[],3,0),"open")</f>
        <v>open</v>
      </c>
      <c r="C529" s="72" t="s">
        <v>370</v>
      </c>
      <c r="D529" t="s">
        <v>2000</v>
      </c>
      <c r="E529" t="s">
        <v>2089</v>
      </c>
      <c r="F529" s="73" t="s">
        <v>2120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N529" s="74"/>
      <c r="O529" s="74"/>
      <c r="P529" s="74" t="str">
        <f ca="1">IF(Proc[[#This Row],[DaysAgeing]]&gt;5,"yep","on track")</f>
        <v>on track</v>
      </c>
      <c r="Q529" s="3">
        <f ca="1">IF(Proc[[#This Row],[DateClosed]]="",ABS(NETWORKDAYS(Proc[[#This Row],[DateOpened]],TODAY()))-1,ABS(NETWORKDAYS(Proc[[#This Row],[DateOpened]],Proc[[#This Row],[DateClosed]]))-1)</f>
        <v>2</v>
      </c>
      <c r="R529" s="74" t="s">
        <v>538</v>
      </c>
      <c r="S529" s="73"/>
    </row>
    <row r="530" spans="1:19">
      <c r="A530" s="72" t="s">
        <v>1984</v>
      </c>
      <c r="B530" s="73" t="str">
        <f>IFERROR(VLOOKUP(Proc[[#This Row],[App]],Table2[],3,0),"open")</f>
        <v>open</v>
      </c>
      <c r="C530" s="72" t="s">
        <v>370</v>
      </c>
      <c r="D530" t="s">
        <v>2001</v>
      </c>
      <c r="E530" t="s">
        <v>2091</v>
      </c>
      <c r="F530" s="73" t="s">
        <v>2121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N530" s="74"/>
      <c r="O530" s="74"/>
      <c r="P530" s="74" t="str">
        <f ca="1">IF(Proc[[#This Row],[DaysAgeing]]&gt;5,"yep","on track")</f>
        <v>on track</v>
      </c>
      <c r="Q530" s="3">
        <f ca="1">IF(Proc[[#This Row],[DateClosed]]="",ABS(NETWORKDAYS(Proc[[#This Row],[DateOpened]],TODAY()))-1,ABS(NETWORKDAYS(Proc[[#This Row],[DateOpened]],Proc[[#This Row],[DateClosed]]))-1)</f>
        <v>2</v>
      </c>
      <c r="R530" s="74" t="s">
        <v>538</v>
      </c>
      <c r="S530" s="73"/>
    </row>
    <row r="531" spans="1:19">
      <c r="A531" s="72" t="s">
        <v>1984</v>
      </c>
      <c r="B531" s="73" t="str">
        <f>IFERROR(VLOOKUP(Proc[[#This Row],[App]],Table2[],3,0),"open")</f>
        <v>open</v>
      </c>
      <c r="C531" s="72" t="s">
        <v>370</v>
      </c>
      <c r="D531" t="s">
        <v>2002</v>
      </c>
      <c r="E531" t="s">
        <v>2092</v>
      </c>
      <c r="F531" s="73" t="s">
        <v>2122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N531" s="74"/>
      <c r="O531" s="74"/>
      <c r="P531" s="74" t="str">
        <f ca="1">IF(Proc[[#This Row],[DaysAgeing]]&gt;5,"yep","on track")</f>
        <v>on track</v>
      </c>
      <c r="Q531" s="3">
        <f ca="1">IF(Proc[[#This Row],[DateClosed]]="",ABS(NETWORKDAYS(Proc[[#This Row],[DateOpened]],TODAY()))-1,ABS(NETWORKDAYS(Proc[[#This Row],[DateOpened]],Proc[[#This Row],[DateClosed]]))-1)</f>
        <v>2</v>
      </c>
      <c r="R531" s="74" t="s">
        <v>538</v>
      </c>
      <c r="S531" s="73"/>
    </row>
    <row r="532" spans="1:19">
      <c r="A532" s="72" t="s">
        <v>1984</v>
      </c>
      <c r="B532" s="73" t="str">
        <f>IFERROR(VLOOKUP(Proc[[#This Row],[App]],Table2[],3,0),"open")</f>
        <v>open</v>
      </c>
      <c r="C532" s="72" t="s">
        <v>370</v>
      </c>
      <c r="D532" t="s">
        <v>2003</v>
      </c>
      <c r="E532" t="s">
        <v>2092</v>
      </c>
      <c r="F532" s="73" t="s">
        <v>2122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N532" s="74"/>
      <c r="O532" s="74"/>
      <c r="P532" s="74" t="str">
        <f ca="1">IF(Proc[[#This Row],[DaysAgeing]]&gt;5,"yep","on track")</f>
        <v>on track</v>
      </c>
      <c r="Q532" s="3">
        <f ca="1">IF(Proc[[#This Row],[DateClosed]]="",ABS(NETWORKDAYS(Proc[[#This Row],[DateOpened]],TODAY()))-1,ABS(NETWORKDAYS(Proc[[#This Row],[DateOpened]],Proc[[#This Row],[DateClosed]]))-1)</f>
        <v>2</v>
      </c>
      <c r="R532" s="74" t="s">
        <v>538</v>
      </c>
      <c r="S532" s="73"/>
    </row>
    <row r="533" spans="1:19">
      <c r="A533" s="72" t="s">
        <v>1984</v>
      </c>
      <c r="B533" s="73" t="str">
        <f>IFERROR(VLOOKUP(Proc[[#This Row],[App]],Table2[],3,0),"open")</f>
        <v>open</v>
      </c>
      <c r="C533" s="72" t="s">
        <v>370</v>
      </c>
      <c r="D533" t="s">
        <v>2004</v>
      </c>
      <c r="E533" t="s">
        <v>2092</v>
      </c>
      <c r="F533" s="73" t="s">
        <v>2122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N533" s="74"/>
      <c r="O533" s="74"/>
      <c r="P533" s="74" t="str">
        <f ca="1">IF(Proc[[#This Row],[DaysAgeing]]&gt;5,"yep","on track")</f>
        <v>on track</v>
      </c>
      <c r="Q533" s="3">
        <f ca="1">IF(Proc[[#This Row],[DateClosed]]="",ABS(NETWORKDAYS(Proc[[#This Row],[DateOpened]],TODAY()))-1,ABS(NETWORKDAYS(Proc[[#This Row],[DateOpened]],Proc[[#This Row],[DateClosed]]))-1)</f>
        <v>2</v>
      </c>
      <c r="R533" s="74" t="s">
        <v>538</v>
      </c>
      <c r="S533" s="73"/>
    </row>
    <row r="534" spans="1:19">
      <c r="A534" s="72" t="s">
        <v>1984</v>
      </c>
      <c r="B534" s="73" t="str">
        <f>IFERROR(VLOOKUP(Proc[[#This Row],[App]],Table2[],3,0),"open")</f>
        <v>open</v>
      </c>
      <c r="C534" s="72" t="s">
        <v>370</v>
      </c>
      <c r="D534" t="s">
        <v>2005</v>
      </c>
      <c r="E534" t="s">
        <v>2092</v>
      </c>
      <c r="F534" s="73" t="s">
        <v>2122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N534" s="74"/>
      <c r="O534" s="74"/>
      <c r="P534" s="74" t="str">
        <f ca="1">IF(Proc[[#This Row],[DaysAgeing]]&gt;5,"yep","on track")</f>
        <v>on track</v>
      </c>
      <c r="Q534" s="3">
        <f ca="1">IF(Proc[[#This Row],[DateClosed]]="",ABS(NETWORKDAYS(Proc[[#This Row],[DateOpened]],TODAY()))-1,ABS(NETWORKDAYS(Proc[[#This Row],[DateOpened]],Proc[[#This Row],[DateClosed]]))-1)</f>
        <v>2</v>
      </c>
      <c r="R534" s="74" t="s">
        <v>538</v>
      </c>
      <c r="S534" s="73"/>
    </row>
    <row r="535" spans="1:19">
      <c r="A535" s="72" t="s">
        <v>1984</v>
      </c>
      <c r="B535" s="73" t="str">
        <f>IFERROR(VLOOKUP(Proc[[#This Row],[App]],Table2[],3,0),"open")</f>
        <v>open</v>
      </c>
      <c r="C535" s="72" t="s">
        <v>370</v>
      </c>
      <c r="D535" t="s">
        <v>2006</v>
      </c>
      <c r="E535" t="s">
        <v>2092</v>
      </c>
      <c r="F535" s="73" t="s">
        <v>2122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N535" s="74"/>
      <c r="O535" s="74"/>
      <c r="P535" s="74" t="str">
        <f ca="1">IF(Proc[[#This Row],[DaysAgeing]]&gt;5,"yep","on track")</f>
        <v>on track</v>
      </c>
      <c r="Q535" s="3">
        <f ca="1">IF(Proc[[#This Row],[DateClosed]]="",ABS(NETWORKDAYS(Proc[[#This Row],[DateOpened]],TODAY()))-1,ABS(NETWORKDAYS(Proc[[#This Row],[DateOpened]],Proc[[#This Row],[DateClosed]]))-1)</f>
        <v>2</v>
      </c>
      <c r="R535" s="74" t="s">
        <v>538</v>
      </c>
      <c r="S535" s="73"/>
    </row>
    <row r="536" spans="1:19">
      <c r="A536" s="72" t="s">
        <v>1984</v>
      </c>
      <c r="B536" s="73" t="str">
        <f>IFERROR(VLOOKUP(Proc[[#This Row],[App]],Table2[],3,0),"open")</f>
        <v>open</v>
      </c>
      <c r="C536" s="72" t="s">
        <v>370</v>
      </c>
      <c r="D536" t="s">
        <v>2007</v>
      </c>
      <c r="E536" t="s">
        <v>2093</v>
      </c>
      <c r="F536" s="73" t="s">
        <v>2123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N536" s="74"/>
      <c r="O536" s="74"/>
      <c r="P536" s="74" t="str">
        <f ca="1">IF(Proc[[#This Row],[DaysAgeing]]&gt;5,"yep","on track")</f>
        <v>on track</v>
      </c>
      <c r="Q536" s="3">
        <f ca="1">IF(Proc[[#This Row],[DateClosed]]="",ABS(NETWORKDAYS(Proc[[#This Row],[DateOpened]],TODAY()))-1,ABS(NETWORKDAYS(Proc[[#This Row],[DateOpened]],Proc[[#This Row],[DateClosed]]))-1)</f>
        <v>2</v>
      </c>
      <c r="R536" s="74" t="s">
        <v>538</v>
      </c>
      <c r="S536" s="73"/>
    </row>
    <row r="537" spans="1:19">
      <c r="A537" s="72" t="s">
        <v>1984</v>
      </c>
      <c r="B537" s="73" t="str">
        <f>IFERROR(VLOOKUP(Proc[[#This Row],[App]],Table2[],3,0),"open")</f>
        <v>open</v>
      </c>
      <c r="C537" s="72" t="s">
        <v>370</v>
      </c>
      <c r="D537" t="s">
        <v>2008</v>
      </c>
      <c r="E537" t="s">
        <v>2093</v>
      </c>
      <c r="F537" s="73" t="s">
        <v>2123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N537" s="74"/>
      <c r="O537" s="74"/>
      <c r="P537" s="74" t="str">
        <f ca="1">IF(Proc[[#This Row],[DaysAgeing]]&gt;5,"yep","on track")</f>
        <v>on track</v>
      </c>
      <c r="Q537" s="3">
        <f ca="1">IF(Proc[[#This Row],[DateClosed]]="",ABS(NETWORKDAYS(Proc[[#This Row],[DateOpened]],TODAY()))-1,ABS(NETWORKDAYS(Proc[[#This Row],[DateOpened]],Proc[[#This Row],[DateClosed]]))-1)</f>
        <v>2</v>
      </c>
      <c r="R537" s="74" t="s">
        <v>538</v>
      </c>
      <c r="S537" s="73"/>
    </row>
    <row r="538" spans="1:19">
      <c r="A538" s="72" t="s">
        <v>1984</v>
      </c>
      <c r="B538" s="73" t="str">
        <f>IFERROR(VLOOKUP(Proc[[#This Row],[App]],Table2[],3,0),"open")</f>
        <v>open</v>
      </c>
      <c r="C538" s="72" t="s">
        <v>370</v>
      </c>
      <c r="D538" t="s">
        <v>2009</v>
      </c>
      <c r="E538" t="s">
        <v>2093</v>
      </c>
      <c r="F538" s="73" t="s">
        <v>2123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N538" s="74"/>
      <c r="O538" s="74"/>
      <c r="P538" s="74" t="str">
        <f ca="1">IF(Proc[[#This Row],[DaysAgeing]]&gt;5,"yep","on track")</f>
        <v>on track</v>
      </c>
      <c r="Q538" s="3">
        <f ca="1">IF(Proc[[#This Row],[DateClosed]]="",ABS(NETWORKDAYS(Proc[[#This Row],[DateOpened]],TODAY()))-1,ABS(NETWORKDAYS(Proc[[#This Row],[DateOpened]],Proc[[#This Row],[DateClosed]]))-1)</f>
        <v>2</v>
      </c>
      <c r="R538" s="74" t="s">
        <v>538</v>
      </c>
      <c r="S538" s="73"/>
    </row>
    <row r="539" spans="1:19">
      <c r="A539" s="72" t="s">
        <v>1984</v>
      </c>
      <c r="B539" s="73" t="str">
        <f>IFERROR(VLOOKUP(Proc[[#This Row],[App]],Table2[],3,0),"open")</f>
        <v>open</v>
      </c>
      <c r="C539" s="72" t="s">
        <v>370</v>
      </c>
      <c r="D539" t="s">
        <v>2010</v>
      </c>
      <c r="E539" t="s">
        <v>2093</v>
      </c>
      <c r="F539" s="73" t="s">
        <v>2123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N539" s="74"/>
      <c r="O539" s="74"/>
      <c r="P539" s="74" t="str">
        <f ca="1">IF(Proc[[#This Row],[DaysAgeing]]&gt;5,"yep","on track")</f>
        <v>on track</v>
      </c>
      <c r="Q539" s="3">
        <f ca="1">IF(Proc[[#This Row],[DateClosed]]="",ABS(NETWORKDAYS(Proc[[#This Row],[DateOpened]],TODAY()))-1,ABS(NETWORKDAYS(Proc[[#This Row],[DateOpened]],Proc[[#This Row],[DateClosed]]))-1)</f>
        <v>2</v>
      </c>
      <c r="R539" s="74" t="s">
        <v>538</v>
      </c>
      <c r="S539" s="73"/>
    </row>
    <row r="540" spans="1:19">
      <c r="A540" s="72" t="s">
        <v>1984</v>
      </c>
      <c r="B540" s="73" t="str">
        <f>IFERROR(VLOOKUP(Proc[[#This Row],[App]],Table2[],3,0),"open")</f>
        <v>open</v>
      </c>
      <c r="C540" s="72" t="s">
        <v>377</v>
      </c>
      <c r="D540" t="s">
        <v>2011</v>
      </c>
      <c r="E540" t="s">
        <v>2093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2149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N540" s="74"/>
      <c r="O540" s="74"/>
      <c r="P540" s="74" t="str">
        <f ca="1">IF(Proc[[#This Row],[DaysAgeing]]&gt;5,"yep","on track")</f>
        <v>on track</v>
      </c>
      <c r="Q540" s="3">
        <f ca="1">IF(Proc[[#This Row],[DateClosed]]="",ABS(NETWORKDAYS(Proc[[#This Row],[DateOpened]],TODAY()))-1,ABS(NETWORKDAYS(Proc[[#This Row],[DateOpened]],Proc[[#This Row],[DateClosed]]))-1)</f>
        <v>2</v>
      </c>
      <c r="R540" s="74" t="s">
        <v>538</v>
      </c>
      <c r="S540" s="73"/>
    </row>
    <row r="541" spans="1:19">
      <c r="A541" s="72" t="s">
        <v>1984</v>
      </c>
      <c r="B541" s="73" t="str">
        <f>IFERROR(VLOOKUP(Proc[[#This Row],[App]],Table2[],3,0),"open")</f>
        <v>open</v>
      </c>
      <c r="C541" s="72" t="s">
        <v>370</v>
      </c>
      <c r="D541" t="s">
        <v>2012</v>
      </c>
      <c r="E541" t="s">
        <v>2093</v>
      </c>
      <c r="F541" s="73" t="s">
        <v>2123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N541" s="74"/>
      <c r="O541" s="74"/>
      <c r="P541" s="74" t="str">
        <f ca="1">IF(Proc[[#This Row],[DaysAgeing]]&gt;5,"yep","on track")</f>
        <v>on track</v>
      </c>
      <c r="Q541" s="3">
        <f ca="1">IF(Proc[[#This Row],[DateClosed]]="",ABS(NETWORKDAYS(Proc[[#This Row],[DateOpened]],TODAY()))-1,ABS(NETWORKDAYS(Proc[[#This Row],[DateOpened]],Proc[[#This Row],[DateClosed]]))-1)</f>
        <v>2</v>
      </c>
      <c r="R541" s="74" t="s">
        <v>538</v>
      </c>
      <c r="S541" s="73"/>
    </row>
    <row r="542" spans="1:19">
      <c r="A542" s="72" t="s">
        <v>1984</v>
      </c>
      <c r="B542" s="73" t="str">
        <f>IFERROR(VLOOKUP(Proc[[#This Row],[App]],Table2[],3,0),"open")</f>
        <v>open</v>
      </c>
      <c r="C542" s="72" t="s">
        <v>370</v>
      </c>
      <c r="D542" t="s">
        <v>2013</v>
      </c>
      <c r="E542" t="s">
        <v>2094</v>
      </c>
      <c r="F542" s="73" t="s">
        <v>2124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N542" s="74"/>
      <c r="O542" s="74"/>
      <c r="P542" s="74" t="str">
        <f ca="1">IF(Proc[[#This Row],[DaysAgeing]]&gt;5,"yep","on track")</f>
        <v>on track</v>
      </c>
      <c r="Q542" s="3">
        <f ca="1">IF(Proc[[#This Row],[DateClosed]]="",ABS(NETWORKDAYS(Proc[[#This Row],[DateOpened]],TODAY()))-1,ABS(NETWORKDAYS(Proc[[#This Row],[DateOpened]],Proc[[#This Row],[DateClosed]]))-1)</f>
        <v>2</v>
      </c>
      <c r="R542" s="74" t="s">
        <v>538</v>
      </c>
      <c r="S542" s="73"/>
    </row>
    <row r="543" spans="1:19">
      <c r="A543" s="72" t="s">
        <v>1984</v>
      </c>
      <c r="B543" s="73" t="str">
        <f>IFERROR(VLOOKUP(Proc[[#This Row],[App]],Table2[],3,0),"open")</f>
        <v>open</v>
      </c>
      <c r="C543" s="72" t="s">
        <v>370</v>
      </c>
      <c r="D543" t="s">
        <v>2014</v>
      </c>
      <c r="E543" t="s">
        <v>2094</v>
      </c>
      <c r="F543" s="73" t="s">
        <v>2124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N543" s="74"/>
      <c r="O543" s="74"/>
      <c r="P543" s="74" t="str">
        <f ca="1">IF(Proc[[#This Row],[DaysAgeing]]&gt;5,"yep","on track")</f>
        <v>on track</v>
      </c>
      <c r="Q543" s="3">
        <f ca="1">IF(Proc[[#This Row],[DateClosed]]="",ABS(NETWORKDAYS(Proc[[#This Row],[DateOpened]],TODAY()))-1,ABS(NETWORKDAYS(Proc[[#This Row],[DateOpened]],Proc[[#This Row],[DateClosed]]))-1)</f>
        <v>2</v>
      </c>
      <c r="R543" s="74" t="s">
        <v>538</v>
      </c>
      <c r="S543" s="73"/>
    </row>
    <row r="544" spans="1:19">
      <c r="A544" s="72" t="s">
        <v>1984</v>
      </c>
      <c r="B544" s="73" t="str">
        <f>IFERROR(VLOOKUP(Proc[[#This Row],[App]],Table2[],3,0),"open")</f>
        <v>open</v>
      </c>
      <c r="C544" s="72" t="s">
        <v>370</v>
      </c>
      <c r="D544" t="s">
        <v>2015</v>
      </c>
      <c r="E544" t="s">
        <v>2094</v>
      </c>
      <c r="F544" s="73" t="s">
        <v>2124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N544" s="74"/>
      <c r="O544" s="74"/>
      <c r="P544" s="74" t="str">
        <f ca="1">IF(Proc[[#This Row],[DaysAgeing]]&gt;5,"yep","on track")</f>
        <v>on track</v>
      </c>
      <c r="Q544" s="3">
        <f ca="1">IF(Proc[[#This Row],[DateClosed]]="",ABS(NETWORKDAYS(Proc[[#This Row],[DateOpened]],TODAY()))-1,ABS(NETWORKDAYS(Proc[[#This Row],[DateOpened]],Proc[[#This Row],[DateClosed]]))-1)</f>
        <v>2</v>
      </c>
      <c r="R544" s="74" t="s">
        <v>538</v>
      </c>
      <c r="S544" s="73"/>
    </row>
    <row r="545" spans="1:19">
      <c r="A545" s="72" t="s">
        <v>1984</v>
      </c>
      <c r="B545" s="73" t="str">
        <f>IFERROR(VLOOKUP(Proc[[#This Row],[App]],Table2[],3,0),"open")</f>
        <v>open</v>
      </c>
      <c r="C545" s="72" t="s">
        <v>370</v>
      </c>
      <c r="D545" t="s">
        <v>2016</v>
      </c>
      <c r="E545" t="s">
        <v>2094</v>
      </c>
      <c r="F545" s="73" t="s">
        <v>2124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N545" s="74"/>
      <c r="O545" s="74"/>
      <c r="P545" s="74" t="str">
        <f ca="1">IF(Proc[[#This Row],[DaysAgeing]]&gt;5,"yep","on track")</f>
        <v>on track</v>
      </c>
      <c r="Q545" s="3">
        <f ca="1">IF(Proc[[#This Row],[DateClosed]]="",ABS(NETWORKDAYS(Proc[[#This Row],[DateOpened]],TODAY()))-1,ABS(NETWORKDAYS(Proc[[#This Row],[DateOpened]],Proc[[#This Row],[DateClosed]]))-1)</f>
        <v>2</v>
      </c>
      <c r="R545" s="74" t="s">
        <v>538</v>
      </c>
      <c r="S545" s="73"/>
    </row>
    <row r="546" spans="1:19">
      <c r="A546" s="72" t="s">
        <v>1984</v>
      </c>
      <c r="B546" s="73" t="str">
        <f>IFERROR(VLOOKUP(Proc[[#This Row],[App]],Table2[],3,0),"open")</f>
        <v>open</v>
      </c>
      <c r="C546" s="72" t="s">
        <v>370</v>
      </c>
      <c r="D546" t="s">
        <v>2017</v>
      </c>
      <c r="E546" t="s">
        <v>2094</v>
      </c>
      <c r="F546" s="73" t="s">
        <v>2124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N546" s="74"/>
      <c r="O546" s="74"/>
      <c r="P546" s="74" t="str">
        <f ca="1">IF(Proc[[#This Row],[DaysAgeing]]&gt;5,"yep","on track")</f>
        <v>on track</v>
      </c>
      <c r="Q546" s="3">
        <f ca="1">IF(Proc[[#This Row],[DateClosed]]="",ABS(NETWORKDAYS(Proc[[#This Row],[DateOpened]],TODAY()))-1,ABS(NETWORKDAYS(Proc[[#This Row],[DateOpened]],Proc[[#This Row],[DateClosed]]))-1)</f>
        <v>2</v>
      </c>
      <c r="R546" s="74" t="s">
        <v>538</v>
      </c>
      <c r="S546" s="73"/>
    </row>
    <row r="547" spans="1:19">
      <c r="A547" s="72" t="s">
        <v>1984</v>
      </c>
      <c r="B547" s="73" t="str">
        <f>IFERROR(VLOOKUP(Proc[[#This Row],[App]],Table2[],3,0),"open")</f>
        <v>open</v>
      </c>
      <c r="C547" s="72" t="s">
        <v>370</v>
      </c>
      <c r="D547" t="s">
        <v>2018</v>
      </c>
      <c r="E547" t="s">
        <v>2094</v>
      </c>
      <c r="F547" s="73" t="s">
        <v>2124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N547" s="74"/>
      <c r="O547" s="74"/>
      <c r="P547" s="74" t="str">
        <f ca="1">IF(Proc[[#This Row],[DaysAgeing]]&gt;5,"yep","on track")</f>
        <v>on track</v>
      </c>
      <c r="Q547" s="3">
        <f ca="1">IF(Proc[[#This Row],[DateClosed]]="",ABS(NETWORKDAYS(Proc[[#This Row],[DateOpened]],TODAY()))-1,ABS(NETWORKDAYS(Proc[[#This Row],[DateOpened]],Proc[[#This Row],[DateClosed]]))-1)</f>
        <v>2</v>
      </c>
      <c r="R547" s="74" t="s">
        <v>538</v>
      </c>
      <c r="S547" s="73"/>
    </row>
    <row r="548" spans="1:19">
      <c r="A548" s="72" t="s">
        <v>1984</v>
      </c>
      <c r="B548" s="73" t="str">
        <f>IFERROR(VLOOKUP(Proc[[#This Row],[App]],Table2[],3,0),"open")</f>
        <v>open</v>
      </c>
      <c r="C548" s="72" t="s">
        <v>370</v>
      </c>
      <c r="D548" t="s">
        <v>2019</v>
      </c>
      <c r="E548" t="s">
        <v>2094</v>
      </c>
      <c r="F548" s="73" t="s">
        <v>2124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N548" s="74"/>
      <c r="O548" s="74"/>
      <c r="P548" s="74" t="str">
        <f ca="1">IF(Proc[[#This Row],[DaysAgeing]]&gt;5,"yep","on track")</f>
        <v>on track</v>
      </c>
      <c r="Q548" s="3">
        <f ca="1">IF(Proc[[#This Row],[DateClosed]]="",ABS(NETWORKDAYS(Proc[[#This Row],[DateOpened]],TODAY()))-1,ABS(NETWORKDAYS(Proc[[#This Row],[DateOpened]],Proc[[#This Row],[DateClosed]]))-1)</f>
        <v>2</v>
      </c>
      <c r="R548" s="74" t="s">
        <v>538</v>
      </c>
      <c r="S548" s="73"/>
    </row>
    <row r="549" spans="1:19">
      <c r="A549" s="72" t="s">
        <v>1984</v>
      </c>
      <c r="B549" s="73" t="str">
        <f>IFERROR(VLOOKUP(Proc[[#This Row],[App]],Table2[],3,0),"open")</f>
        <v>open</v>
      </c>
      <c r="C549" s="72" t="s">
        <v>370</v>
      </c>
      <c r="D549" t="s">
        <v>2020</v>
      </c>
      <c r="E549" t="s">
        <v>2095</v>
      </c>
      <c r="F549" s="73" t="s">
        <v>2125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N549" s="74"/>
      <c r="O549" s="74"/>
      <c r="P549" s="74" t="str">
        <f ca="1">IF(Proc[[#This Row],[DaysAgeing]]&gt;5,"yep","on track")</f>
        <v>on track</v>
      </c>
      <c r="Q549" s="3">
        <f ca="1">IF(Proc[[#This Row],[DateClosed]]="",ABS(NETWORKDAYS(Proc[[#This Row],[DateOpened]],TODAY()))-1,ABS(NETWORKDAYS(Proc[[#This Row],[DateOpened]],Proc[[#This Row],[DateClosed]]))-1)</f>
        <v>2</v>
      </c>
      <c r="R549" s="74" t="s">
        <v>538</v>
      </c>
      <c r="S549" s="73"/>
    </row>
    <row r="550" spans="1:19">
      <c r="A550" s="72" t="s">
        <v>1984</v>
      </c>
      <c r="B550" s="73" t="str">
        <f>IFERROR(VLOOKUP(Proc[[#This Row],[App]],Table2[],3,0),"open")</f>
        <v>open</v>
      </c>
      <c r="C550" s="72" t="s">
        <v>370</v>
      </c>
      <c r="D550" t="s">
        <v>2021</v>
      </c>
      <c r="E550" t="s">
        <v>2095</v>
      </c>
      <c r="F550" s="73" t="s">
        <v>2125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N550" s="74"/>
      <c r="O550" s="74"/>
      <c r="P550" s="74" t="str">
        <f ca="1">IF(Proc[[#This Row],[DaysAgeing]]&gt;5,"yep","on track")</f>
        <v>on track</v>
      </c>
      <c r="Q550" s="3">
        <f ca="1">IF(Proc[[#This Row],[DateClosed]]="",ABS(NETWORKDAYS(Proc[[#This Row],[DateOpened]],TODAY()))-1,ABS(NETWORKDAYS(Proc[[#This Row],[DateOpened]],Proc[[#This Row],[DateClosed]]))-1)</f>
        <v>2</v>
      </c>
      <c r="R550" s="74" t="s">
        <v>538</v>
      </c>
      <c r="S550" s="73"/>
    </row>
    <row r="551" spans="1:19">
      <c r="A551" s="72" t="s">
        <v>1984</v>
      </c>
      <c r="B551" s="73" t="str">
        <f>IFERROR(VLOOKUP(Proc[[#This Row],[App]],Table2[],3,0),"open")</f>
        <v>open</v>
      </c>
      <c r="C551" s="72" t="s">
        <v>370</v>
      </c>
      <c r="D551" t="s">
        <v>2022</v>
      </c>
      <c r="E551" t="s">
        <v>2095</v>
      </c>
      <c r="F551" s="73" t="s">
        <v>2125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N551" s="74"/>
      <c r="O551" s="74"/>
      <c r="P551" s="74" t="str">
        <f ca="1">IF(Proc[[#This Row],[DaysAgeing]]&gt;5,"yep","on track")</f>
        <v>on track</v>
      </c>
      <c r="Q551" s="3">
        <f ca="1">IF(Proc[[#This Row],[DateClosed]]="",ABS(NETWORKDAYS(Proc[[#This Row],[DateOpened]],TODAY()))-1,ABS(NETWORKDAYS(Proc[[#This Row],[DateOpened]],Proc[[#This Row],[DateClosed]]))-1)</f>
        <v>2</v>
      </c>
      <c r="R551" s="74" t="s">
        <v>538</v>
      </c>
      <c r="S551" s="73"/>
    </row>
    <row r="552" spans="1:19">
      <c r="A552" s="72" t="s">
        <v>1984</v>
      </c>
      <c r="B552" s="73" t="str">
        <f>IFERROR(VLOOKUP(Proc[[#This Row],[App]],Table2[],3,0),"open")</f>
        <v>open</v>
      </c>
      <c r="C552" s="72" t="s">
        <v>370</v>
      </c>
      <c r="D552" t="s">
        <v>2023</v>
      </c>
      <c r="E552" t="s">
        <v>2095</v>
      </c>
      <c r="F552" s="73" t="s">
        <v>2125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N552" s="74"/>
      <c r="O552" s="74"/>
      <c r="P552" s="74" t="str">
        <f ca="1">IF(Proc[[#This Row],[DaysAgeing]]&gt;5,"yep","on track")</f>
        <v>on track</v>
      </c>
      <c r="Q552" s="3">
        <f ca="1">IF(Proc[[#This Row],[DateClosed]]="",ABS(NETWORKDAYS(Proc[[#This Row],[DateOpened]],TODAY()))-1,ABS(NETWORKDAYS(Proc[[#This Row],[DateOpened]],Proc[[#This Row],[DateClosed]]))-1)</f>
        <v>2</v>
      </c>
      <c r="R552" s="74" t="s">
        <v>538</v>
      </c>
      <c r="S552" s="73"/>
    </row>
    <row r="553" spans="1:19">
      <c r="A553" s="72" t="s">
        <v>1984</v>
      </c>
      <c r="B553" s="73" t="str">
        <f>IFERROR(VLOOKUP(Proc[[#This Row],[App]],Table2[],3,0),"open")</f>
        <v>open</v>
      </c>
      <c r="C553" s="72" t="s">
        <v>370</v>
      </c>
      <c r="D553" t="s">
        <v>2024</v>
      </c>
      <c r="E553" t="s">
        <v>2095</v>
      </c>
      <c r="F553" s="73" t="s">
        <v>2125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N553" s="74"/>
      <c r="O553" s="74"/>
      <c r="P553" s="74" t="str">
        <f ca="1">IF(Proc[[#This Row],[DaysAgeing]]&gt;5,"yep","on track")</f>
        <v>on track</v>
      </c>
      <c r="Q553" s="3">
        <f ca="1">IF(Proc[[#This Row],[DateClosed]]="",ABS(NETWORKDAYS(Proc[[#This Row],[DateOpened]],TODAY()))-1,ABS(NETWORKDAYS(Proc[[#This Row],[DateOpened]],Proc[[#This Row],[DateClosed]]))-1)</f>
        <v>2</v>
      </c>
      <c r="R553" s="74" t="s">
        <v>538</v>
      </c>
      <c r="S553" s="73"/>
    </row>
    <row r="554" spans="1:19">
      <c r="A554" s="72" t="s">
        <v>1984</v>
      </c>
      <c r="B554" s="73" t="str">
        <f>IFERROR(VLOOKUP(Proc[[#This Row],[App]],Table2[],3,0),"open")</f>
        <v>open</v>
      </c>
      <c r="C554" s="72" t="s">
        <v>370</v>
      </c>
      <c r="D554" t="s">
        <v>2025</v>
      </c>
      <c r="E554" t="s">
        <v>2095</v>
      </c>
      <c r="F554" s="73" t="s">
        <v>2125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N554" s="74"/>
      <c r="O554" s="74"/>
      <c r="P554" s="74" t="str">
        <f ca="1">IF(Proc[[#This Row],[DaysAgeing]]&gt;5,"yep","on track")</f>
        <v>on track</v>
      </c>
      <c r="Q554" s="3">
        <f ca="1">IF(Proc[[#This Row],[DateClosed]]="",ABS(NETWORKDAYS(Proc[[#This Row],[DateOpened]],TODAY()))-1,ABS(NETWORKDAYS(Proc[[#This Row],[DateOpened]],Proc[[#This Row],[DateClosed]]))-1)</f>
        <v>2</v>
      </c>
      <c r="R554" s="74" t="s">
        <v>538</v>
      </c>
      <c r="S554" s="73"/>
    </row>
    <row r="555" spans="1:19">
      <c r="A555" s="72" t="s">
        <v>1984</v>
      </c>
      <c r="B555" s="73" t="str">
        <f>IFERROR(VLOOKUP(Proc[[#This Row],[App]],Table2[],3,0),"open")</f>
        <v>open</v>
      </c>
      <c r="C555" s="72" t="s">
        <v>370</v>
      </c>
      <c r="D555" t="s">
        <v>2026</v>
      </c>
      <c r="E555" t="s">
        <v>2095</v>
      </c>
      <c r="F555" s="73" t="s">
        <v>2125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N555" s="74"/>
      <c r="O555" s="74"/>
      <c r="P555" s="74" t="str">
        <f ca="1">IF(Proc[[#This Row],[DaysAgeing]]&gt;5,"yep","on track")</f>
        <v>on track</v>
      </c>
      <c r="Q555" s="3">
        <f ca="1">IF(Proc[[#This Row],[DateClosed]]="",ABS(NETWORKDAYS(Proc[[#This Row],[DateOpened]],TODAY()))-1,ABS(NETWORKDAYS(Proc[[#This Row],[DateOpened]],Proc[[#This Row],[DateClosed]]))-1)</f>
        <v>2</v>
      </c>
      <c r="R555" s="74" t="s">
        <v>538</v>
      </c>
      <c r="S555" s="73"/>
    </row>
    <row r="556" spans="1:19">
      <c r="A556" s="72" t="s">
        <v>1984</v>
      </c>
      <c r="B556" s="73" t="str">
        <f>IFERROR(VLOOKUP(Proc[[#This Row],[App]],Table2[],3,0),"open")</f>
        <v>open</v>
      </c>
      <c r="C556" s="72" t="s">
        <v>370</v>
      </c>
      <c r="D556" t="s">
        <v>2027</v>
      </c>
      <c r="E556" t="s">
        <v>2095</v>
      </c>
      <c r="F556" s="73" t="s">
        <v>2125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N556" s="74"/>
      <c r="O556" s="74"/>
      <c r="P556" s="74" t="str">
        <f ca="1">IF(Proc[[#This Row],[DaysAgeing]]&gt;5,"yep","on track")</f>
        <v>on track</v>
      </c>
      <c r="Q556" s="3">
        <f ca="1">IF(Proc[[#This Row],[DateClosed]]="",ABS(NETWORKDAYS(Proc[[#This Row],[DateOpened]],TODAY()))-1,ABS(NETWORKDAYS(Proc[[#This Row],[DateOpened]],Proc[[#This Row],[DateClosed]]))-1)</f>
        <v>2</v>
      </c>
      <c r="R556" s="74" t="s">
        <v>538</v>
      </c>
      <c r="S556" s="73"/>
    </row>
    <row r="557" spans="1:19">
      <c r="A557" s="72" t="s">
        <v>1984</v>
      </c>
      <c r="B557" s="73" t="str">
        <f>IFERROR(VLOOKUP(Proc[[#This Row],[App]],Table2[],3,0),"open")</f>
        <v>open</v>
      </c>
      <c r="C557" s="72" t="s">
        <v>370</v>
      </c>
      <c r="D557" t="s">
        <v>2028</v>
      </c>
      <c r="E557" t="s">
        <v>2095</v>
      </c>
      <c r="F557" s="73" t="s">
        <v>2125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N557" s="74"/>
      <c r="O557" s="74"/>
      <c r="P557" s="74" t="str">
        <f ca="1">IF(Proc[[#This Row],[DaysAgeing]]&gt;5,"yep","on track")</f>
        <v>on track</v>
      </c>
      <c r="Q557" s="3">
        <f ca="1">IF(Proc[[#This Row],[DateClosed]]="",ABS(NETWORKDAYS(Proc[[#This Row],[DateOpened]],TODAY()))-1,ABS(NETWORKDAYS(Proc[[#This Row],[DateOpened]],Proc[[#This Row],[DateClosed]]))-1)</f>
        <v>2</v>
      </c>
      <c r="R557" s="74" t="s">
        <v>538</v>
      </c>
      <c r="S557" s="73"/>
    </row>
    <row r="558" spans="1:19">
      <c r="A558" s="72" t="s">
        <v>1984</v>
      </c>
      <c r="B558" s="73" t="str">
        <f>IFERROR(VLOOKUP(Proc[[#This Row],[App]],Table2[],3,0),"open")</f>
        <v>open</v>
      </c>
      <c r="C558" s="72" t="s">
        <v>370</v>
      </c>
      <c r="D558" t="s">
        <v>2029</v>
      </c>
      <c r="E558" t="s">
        <v>2095</v>
      </c>
      <c r="F558" s="73" t="s">
        <v>2125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N558" s="74"/>
      <c r="O558" s="74"/>
      <c r="P558" s="74" t="str">
        <f ca="1">IF(Proc[[#This Row],[DaysAgeing]]&gt;5,"yep","on track")</f>
        <v>on track</v>
      </c>
      <c r="Q558" s="3">
        <f ca="1">IF(Proc[[#This Row],[DateClosed]]="",ABS(NETWORKDAYS(Proc[[#This Row],[DateOpened]],TODAY()))-1,ABS(NETWORKDAYS(Proc[[#This Row],[DateOpened]],Proc[[#This Row],[DateClosed]]))-1)</f>
        <v>2</v>
      </c>
      <c r="R558" s="74" t="s">
        <v>538</v>
      </c>
      <c r="S558" s="73"/>
    </row>
    <row r="559" spans="1:19">
      <c r="A559" s="72" t="s">
        <v>1984</v>
      </c>
      <c r="B559" s="73" t="str">
        <f>IFERROR(VLOOKUP(Proc[[#This Row],[App]],Table2[],3,0),"open")</f>
        <v>open</v>
      </c>
      <c r="C559" s="72" t="s">
        <v>370</v>
      </c>
      <c r="D559" t="s">
        <v>2030</v>
      </c>
      <c r="E559" t="s">
        <v>2095</v>
      </c>
      <c r="F559" s="73" t="s">
        <v>2125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N559" s="74"/>
      <c r="O559" s="74"/>
      <c r="P559" s="74" t="str">
        <f ca="1">IF(Proc[[#This Row],[DaysAgeing]]&gt;5,"yep","on track")</f>
        <v>on track</v>
      </c>
      <c r="Q559" s="3">
        <f ca="1">IF(Proc[[#This Row],[DateClosed]]="",ABS(NETWORKDAYS(Proc[[#This Row],[DateOpened]],TODAY()))-1,ABS(NETWORKDAYS(Proc[[#This Row],[DateOpened]],Proc[[#This Row],[DateClosed]]))-1)</f>
        <v>2</v>
      </c>
      <c r="R559" s="74" t="s">
        <v>538</v>
      </c>
      <c r="S559" s="73"/>
    </row>
    <row r="560" spans="1:19">
      <c r="A560" s="72" t="s">
        <v>1984</v>
      </c>
      <c r="B560" s="73" t="str">
        <f>IFERROR(VLOOKUP(Proc[[#This Row],[App]],Table2[],3,0),"open")</f>
        <v>open</v>
      </c>
      <c r="C560" s="72" t="s">
        <v>370</v>
      </c>
      <c r="D560" t="s">
        <v>2031</v>
      </c>
      <c r="E560" t="s">
        <v>2096</v>
      </c>
      <c r="F560" s="73" t="s">
        <v>2126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N560" s="74"/>
      <c r="O560" s="74"/>
      <c r="P560" s="74" t="str">
        <f ca="1">IF(Proc[[#This Row],[DaysAgeing]]&gt;5,"yep","on track")</f>
        <v>on track</v>
      </c>
      <c r="Q560" s="3">
        <f ca="1">IF(Proc[[#This Row],[DateClosed]]="",ABS(NETWORKDAYS(Proc[[#This Row],[DateOpened]],TODAY()))-1,ABS(NETWORKDAYS(Proc[[#This Row],[DateOpened]],Proc[[#This Row],[DateClosed]]))-1)</f>
        <v>2</v>
      </c>
      <c r="R560" s="74" t="s">
        <v>538</v>
      </c>
      <c r="S560" s="73"/>
    </row>
    <row r="561" spans="1:19">
      <c r="A561" s="72" t="s">
        <v>1984</v>
      </c>
      <c r="B561" s="73" t="str">
        <f>IFERROR(VLOOKUP(Proc[[#This Row],[App]],Table2[],3,0),"open")</f>
        <v>open</v>
      </c>
      <c r="C561" s="72" t="s">
        <v>370</v>
      </c>
      <c r="D561" t="s">
        <v>2032</v>
      </c>
      <c r="E561" t="s">
        <v>2096</v>
      </c>
      <c r="F561" s="73" t="s">
        <v>2126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N561" s="74"/>
      <c r="O561" s="74"/>
      <c r="P561" s="74" t="str">
        <f ca="1">IF(Proc[[#This Row],[DaysAgeing]]&gt;5,"yep","on track")</f>
        <v>on track</v>
      </c>
      <c r="Q561" s="3">
        <f ca="1">IF(Proc[[#This Row],[DateClosed]]="",ABS(NETWORKDAYS(Proc[[#This Row],[DateOpened]],TODAY()))-1,ABS(NETWORKDAYS(Proc[[#This Row],[DateOpened]],Proc[[#This Row],[DateClosed]]))-1)</f>
        <v>2</v>
      </c>
      <c r="R561" s="74" t="s">
        <v>538</v>
      </c>
      <c r="S561" s="73"/>
    </row>
    <row r="562" spans="1:19">
      <c r="A562" s="72" t="s">
        <v>1984</v>
      </c>
      <c r="B562" s="73" t="str">
        <f>IFERROR(VLOOKUP(Proc[[#This Row],[App]],Table2[],3,0),"open")</f>
        <v>open</v>
      </c>
      <c r="C562" s="72" t="s">
        <v>370</v>
      </c>
      <c r="D562" t="s">
        <v>2033</v>
      </c>
      <c r="E562" t="s">
        <v>2096</v>
      </c>
      <c r="F562" s="73" t="s">
        <v>2126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N562" s="74"/>
      <c r="O562" s="74"/>
      <c r="P562" s="74" t="str">
        <f ca="1">IF(Proc[[#This Row],[DaysAgeing]]&gt;5,"yep","on track")</f>
        <v>on track</v>
      </c>
      <c r="Q562" s="3">
        <f ca="1">IF(Proc[[#This Row],[DateClosed]]="",ABS(NETWORKDAYS(Proc[[#This Row],[DateOpened]],TODAY()))-1,ABS(NETWORKDAYS(Proc[[#This Row],[DateOpened]],Proc[[#This Row],[DateClosed]]))-1)</f>
        <v>2</v>
      </c>
      <c r="R562" s="74" t="s">
        <v>538</v>
      </c>
      <c r="S562" s="73"/>
    </row>
    <row r="563" spans="1:19">
      <c r="A563" s="72" t="s">
        <v>1984</v>
      </c>
      <c r="B563" s="73" t="str">
        <f>IFERROR(VLOOKUP(Proc[[#This Row],[App]],Table2[],3,0),"open")</f>
        <v>open</v>
      </c>
      <c r="C563" s="72" t="s">
        <v>370</v>
      </c>
      <c r="D563" t="s">
        <v>2034</v>
      </c>
      <c r="E563" t="s">
        <v>2096</v>
      </c>
      <c r="F563" s="73" t="s">
        <v>2126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N563" s="74"/>
      <c r="O563" s="74"/>
      <c r="P563" s="74" t="str">
        <f ca="1">IF(Proc[[#This Row],[DaysAgeing]]&gt;5,"yep","on track")</f>
        <v>on track</v>
      </c>
      <c r="Q563" s="3">
        <f ca="1">IF(Proc[[#This Row],[DateClosed]]="",ABS(NETWORKDAYS(Proc[[#This Row],[DateOpened]],TODAY()))-1,ABS(NETWORKDAYS(Proc[[#This Row],[DateOpened]],Proc[[#This Row],[DateClosed]]))-1)</f>
        <v>2</v>
      </c>
      <c r="R563" s="74" t="s">
        <v>538</v>
      </c>
      <c r="S563" s="73"/>
    </row>
    <row r="564" spans="1:19">
      <c r="A564" s="72" t="s">
        <v>1984</v>
      </c>
      <c r="B564" s="73" t="str">
        <f>IFERROR(VLOOKUP(Proc[[#This Row],[App]],Table2[],3,0),"open")</f>
        <v>open</v>
      </c>
      <c r="C564" s="72" t="s">
        <v>370</v>
      </c>
      <c r="D564" t="s">
        <v>2035</v>
      </c>
      <c r="E564" t="s">
        <v>2096</v>
      </c>
      <c r="F564" s="73" t="s">
        <v>2126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N564" s="74"/>
      <c r="O564" s="74"/>
      <c r="P564" s="74" t="str">
        <f ca="1">IF(Proc[[#This Row],[DaysAgeing]]&gt;5,"yep","on track")</f>
        <v>on track</v>
      </c>
      <c r="Q564" s="3">
        <f ca="1">IF(Proc[[#This Row],[DateClosed]]="",ABS(NETWORKDAYS(Proc[[#This Row],[DateOpened]],TODAY()))-1,ABS(NETWORKDAYS(Proc[[#This Row],[DateOpened]],Proc[[#This Row],[DateClosed]]))-1)</f>
        <v>2</v>
      </c>
      <c r="R564" s="74" t="s">
        <v>538</v>
      </c>
      <c r="S564" s="73"/>
    </row>
    <row r="565" spans="1:19">
      <c r="A565" s="72" t="s">
        <v>1984</v>
      </c>
      <c r="B565" s="73" t="str">
        <f>IFERROR(VLOOKUP(Proc[[#This Row],[App]],Table2[],3,0),"open")</f>
        <v>open</v>
      </c>
      <c r="C565" s="72" t="s">
        <v>370</v>
      </c>
      <c r="D565" t="s">
        <v>2036</v>
      </c>
      <c r="E565" t="s">
        <v>2097</v>
      </c>
      <c r="F565" s="73" t="s">
        <v>2127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N565" s="74"/>
      <c r="O565" s="74"/>
      <c r="P565" s="74" t="str">
        <f ca="1">IF(Proc[[#This Row],[DaysAgeing]]&gt;5,"yep","on track")</f>
        <v>on track</v>
      </c>
      <c r="Q565" s="3">
        <f ca="1">IF(Proc[[#This Row],[DateClosed]]="",ABS(NETWORKDAYS(Proc[[#This Row],[DateOpened]],TODAY()))-1,ABS(NETWORKDAYS(Proc[[#This Row],[DateOpened]],Proc[[#This Row],[DateClosed]]))-1)</f>
        <v>2</v>
      </c>
      <c r="R565" s="74" t="s">
        <v>538</v>
      </c>
      <c r="S565" s="73"/>
    </row>
    <row r="566" spans="1:19">
      <c r="A566" s="72" t="s">
        <v>1984</v>
      </c>
      <c r="B566" s="73" t="str">
        <f>IFERROR(VLOOKUP(Proc[[#This Row],[App]],Table2[],3,0),"open")</f>
        <v>open</v>
      </c>
      <c r="C566" s="72" t="s">
        <v>370</v>
      </c>
      <c r="D566" t="s">
        <v>2037</v>
      </c>
      <c r="E566" t="s">
        <v>2097</v>
      </c>
      <c r="F566" s="73" t="s">
        <v>2127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N566" s="74"/>
      <c r="O566" s="74"/>
      <c r="P566" s="74" t="str">
        <f ca="1">IF(Proc[[#This Row],[DaysAgeing]]&gt;5,"yep","on track")</f>
        <v>on track</v>
      </c>
      <c r="Q566" s="3">
        <f ca="1">IF(Proc[[#This Row],[DateClosed]]="",ABS(NETWORKDAYS(Proc[[#This Row],[DateOpened]],TODAY()))-1,ABS(NETWORKDAYS(Proc[[#This Row],[DateOpened]],Proc[[#This Row],[DateClosed]]))-1)</f>
        <v>2</v>
      </c>
      <c r="R566" s="74" t="s">
        <v>538</v>
      </c>
      <c r="S566" s="73"/>
    </row>
    <row r="567" spans="1:19">
      <c r="A567" s="72" t="s">
        <v>1984</v>
      </c>
      <c r="B567" s="73" t="str">
        <f>IFERROR(VLOOKUP(Proc[[#This Row],[App]],Table2[],3,0),"open")</f>
        <v>open</v>
      </c>
      <c r="C567" s="72" t="s">
        <v>370</v>
      </c>
      <c r="D567" t="s">
        <v>2038</v>
      </c>
      <c r="E567" t="s">
        <v>2097</v>
      </c>
      <c r="F567" s="73" t="s">
        <v>2127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N567" s="74"/>
      <c r="O567" s="74"/>
      <c r="P567" s="74" t="str">
        <f ca="1">IF(Proc[[#This Row],[DaysAgeing]]&gt;5,"yep","on track")</f>
        <v>on track</v>
      </c>
      <c r="Q567" s="3">
        <f ca="1">IF(Proc[[#This Row],[DateClosed]]="",ABS(NETWORKDAYS(Proc[[#This Row],[DateOpened]],TODAY()))-1,ABS(NETWORKDAYS(Proc[[#This Row],[DateOpened]],Proc[[#This Row],[DateClosed]]))-1)</f>
        <v>2</v>
      </c>
      <c r="R567" s="74" t="s">
        <v>538</v>
      </c>
      <c r="S567" s="73"/>
    </row>
    <row r="568" spans="1:19">
      <c r="A568" s="72" t="s">
        <v>1984</v>
      </c>
      <c r="B568" s="73" t="str">
        <f>IFERROR(VLOOKUP(Proc[[#This Row],[App]],Table2[],3,0),"open")</f>
        <v>open</v>
      </c>
      <c r="C568" s="72" t="s">
        <v>370</v>
      </c>
      <c r="D568" t="s">
        <v>2039</v>
      </c>
      <c r="E568" t="s">
        <v>2097</v>
      </c>
      <c r="F568" s="73" t="s">
        <v>2127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N568" s="74"/>
      <c r="O568" s="74"/>
      <c r="P568" s="74" t="str">
        <f ca="1">IF(Proc[[#This Row],[DaysAgeing]]&gt;5,"yep","on track")</f>
        <v>on track</v>
      </c>
      <c r="Q568" s="3">
        <f ca="1">IF(Proc[[#This Row],[DateClosed]]="",ABS(NETWORKDAYS(Proc[[#This Row],[DateOpened]],TODAY()))-1,ABS(NETWORKDAYS(Proc[[#This Row],[DateOpened]],Proc[[#This Row],[DateClosed]]))-1)</f>
        <v>2</v>
      </c>
      <c r="R568" s="74" t="s">
        <v>538</v>
      </c>
      <c r="S568" s="73"/>
    </row>
    <row r="569" spans="1:19">
      <c r="A569" s="72" t="s">
        <v>1984</v>
      </c>
      <c r="B569" s="73" t="str">
        <f>IFERROR(VLOOKUP(Proc[[#This Row],[App]],Table2[],3,0),"open")</f>
        <v>open</v>
      </c>
      <c r="C569" s="72" t="s">
        <v>370</v>
      </c>
      <c r="D569" t="s">
        <v>2040</v>
      </c>
      <c r="E569" t="s">
        <v>2097</v>
      </c>
      <c r="F569" s="73" t="s">
        <v>2127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N569" s="74"/>
      <c r="O569" s="74"/>
      <c r="P569" s="74" t="str">
        <f ca="1">IF(Proc[[#This Row],[DaysAgeing]]&gt;5,"yep","on track")</f>
        <v>on track</v>
      </c>
      <c r="Q569" s="3">
        <f ca="1">IF(Proc[[#This Row],[DateClosed]]="",ABS(NETWORKDAYS(Proc[[#This Row],[DateOpened]],TODAY()))-1,ABS(NETWORKDAYS(Proc[[#This Row],[DateOpened]],Proc[[#This Row],[DateClosed]]))-1)</f>
        <v>2</v>
      </c>
      <c r="R569" s="74" t="s">
        <v>538</v>
      </c>
      <c r="S569" s="73"/>
    </row>
    <row r="570" spans="1:19">
      <c r="A570" s="72" t="s">
        <v>1984</v>
      </c>
      <c r="B570" s="73" t="str">
        <f>IFERROR(VLOOKUP(Proc[[#This Row],[App]],Table2[],3,0),"open")</f>
        <v>open</v>
      </c>
      <c r="C570" s="72" t="s">
        <v>370</v>
      </c>
      <c r="D570" t="s">
        <v>2041</v>
      </c>
      <c r="E570" t="s">
        <v>2097</v>
      </c>
      <c r="F570" s="73" t="s">
        <v>2127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N570" s="74"/>
      <c r="O570" s="74"/>
      <c r="P570" s="74" t="str">
        <f ca="1">IF(Proc[[#This Row],[DaysAgeing]]&gt;5,"yep","on track")</f>
        <v>on track</v>
      </c>
      <c r="Q570" s="3">
        <f ca="1">IF(Proc[[#This Row],[DateClosed]]="",ABS(NETWORKDAYS(Proc[[#This Row],[DateOpened]],TODAY()))-1,ABS(NETWORKDAYS(Proc[[#This Row],[DateOpened]],Proc[[#This Row],[DateClosed]]))-1)</f>
        <v>2</v>
      </c>
      <c r="R570" s="74" t="s">
        <v>538</v>
      </c>
      <c r="S570" s="73"/>
    </row>
    <row r="571" spans="1:19">
      <c r="A571" s="72" t="s">
        <v>1984</v>
      </c>
      <c r="B571" s="73" t="str">
        <f>IFERROR(VLOOKUP(Proc[[#This Row],[App]],Table2[],3,0),"open")</f>
        <v>open</v>
      </c>
      <c r="C571" s="72" t="s">
        <v>370</v>
      </c>
      <c r="D571" t="s">
        <v>2042</v>
      </c>
      <c r="E571" t="s">
        <v>2097</v>
      </c>
      <c r="F571" s="73" t="s">
        <v>2127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N571" s="74"/>
      <c r="O571" s="74"/>
      <c r="P571" s="74" t="str">
        <f ca="1">IF(Proc[[#This Row],[DaysAgeing]]&gt;5,"yep","on track")</f>
        <v>on track</v>
      </c>
      <c r="Q571" s="3">
        <f ca="1">IF(Proc[[#This Row],[DateClosed]]="",ABS(NETWORKDAYS(Proc[[#This Row],[DateOpened]],TODAY()))-1,ABS(NETWORKDAYS(Proc[[#This Row],[DateOpened]],Proc[[#This Row],[DateClosed]]))-1)</f>
        <v>2</v>
      </c>
      <c r="R571" s="74" t="s">
        <v>538</v>
      </c>
      <c r="S571" s="73"/>
    </row>
    <row r="572" spans="1:19">
      <c r="A572" s="72" t="s">
        <v>1984</v>
      </c>
      <c r="B572" s="73" t="str">
        <f>IFERROR(VLOOKUP(Proc[[#This Row],[App]],Table2[],3,0),"open")</f>
        <v>open</v>
      </c>
      <c r="C572" s="72" t="s">
        <v>370</v>
      </c>
      <c r="D572" t="s">
        <v>2043</v>
      </c>
      <c r="E572" t="s">
        <v>2097</v>
      </c>
      <c r="F572" s="73" t="s">
        <v>2127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N572" s="74"/>
      <c r="O572" s="74"/>
      <c r="P572" s="74" t="str">
        <f ca="1">IF(Proc[[#This Row],[DaysAgeing]]&gt;5,"yep","on track")</f>
        <v>on track</v>
      </c>
      <c r="Q572" s="3">
        <f ca="1">IF(Proc[[#This Row],[DateClosed]]="",ABS(NETWORKDAYS(Proc[[#This Row],[DateOpened]],TODAY()))-1,ABS(NETWORKDAYS(Proc[[#This Row],[DateOpened]],Proc[[#This Row],[DateClosed]]))-1)</f>
        <v>2</v>
      </c>
      <c r="R572" s="74" t="s">
        <v>538</v>
      </c>
      <c r="S572" s="73"/>
    </row>
    <row r="573" spans="1:19">
      <c r="A573" s="72" t="s">
        <v>1984</v>
      </c>
      <c r="B573" s="73" t="str">
        <f>IFERROR(VLOOKUP(Proc[[#This Row],[App]],Table2[],3,0),"open")</f>
        <v>open</v>
      </c>
      <c r="C573" s="72" t="s">
        <v>370</v>
      </c>
      <c r="D573" t="s">
        <v>2044</v>
      </c>
      <c r="E573" t="s">
        <v>2097</v>
      </c>
      <c r="F573" s="73" t="s">
        <v>2127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N573" s="74"/>
      <c r="O573" s="74"/>
      <c r="P573" s="74" t="str">
        <f ca="1">IF(Proc[[#This Row],[DaysAgeing]]&gt;5,"yep","on track")</f>
        <v>on track</v>
      </c>
      <c r="Q573" s="3">
        <f ca="1">IF(Proc[[#This Row],[DateClosed]]="",ABS(NETWORKDAYS(Proc[[#This Row],[DateOpened]],TODAY()))-1,ABS(NETWORKDAYS(Proc[[#This Row],[DateOpened]],Proc[[#This Row],[DateClosed]]))-1)</f>
        <v>2</v>
      </c>
      <c r="R573" s="74" t="s">
        <v>538</v>
      </c>
      <c r="S573" s="73"/>
    </row>
    <row r="574" spans="1:19">
      <c r="A574" s="72" t="s">
        <v>1984</v>
      </c>
      <c r="B574" s="73" t="str">
        <f>IFERROR(VLOOKUP(Proc[[#This Row],[App]],Table2[],3,0),"open")</f>
        <v>open</v>
      </c>
      <c r="C574" s="72" t="s">
        <v>370</v>
      </c>
      <c r="D574" t="s">
        <v>2045</v>
      </c>
      <c r="E574" t="s">
        <v>2097</v>
      </c>
      <c r="F574" s="73" t="s">
        <v>2127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N574" s="74"/>
      <c r="O574" s="74"/>
      <c r="P574" s="74" t="str">
        <f ca="1">IF(Proc[[#This Row],[DaysAgeing]]&gt;5,"yep","on track")</f>
        <v>on track</v>
      </c>
      <c r="Q574" s="3">
        <f ca="1">IF(Proc[[#This Row],[DateClosed]]="",ABS(NETWORKDAYS(Proc[[#This Row],[DateOpened]],TODAY()))-1,ABS(NETWORKDAYS(Proc[[#This Row],[DateOpened]],Proc[[#This Row],[DateClosed]]))-1)</f>
        <v>2</v>
      </c>
      <c r="R574" s="74" t="s">
        <v>538</v>
      </c>
      <c r="S574" s="73"/>
    </row>
    <row r="575" spans="1:19">
      <c r="A575" s="72" t="s">
        <v>1984</v>
      </c>
      <c r="B575" s="73" t="str">
        <f>IFERROR(VLOOKUP(Proc[[#This Row],[App]],Table2[],3,0),"open")</f>
        <v>open</v>
      </c>
      <c r="C575" s="72" t="s">
        <v>370</v>
      </c>
      <c r="D575" t="s">
        <v>2046</v>
      </c>
      <c r="E575" t="s">
        <v>2097</v>
      </c>
      <c r="F575" s="73" t="s">
        <v>2127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N575" s="74"/>
      <c r="O575" s="74"/>
      <c r="P575" s="74" t="str">
        <f ca="1">IF(Proc[[#This Row],[DaysAgeing]]&gt;5,"yep","on track")</f>
        <v>on track</v>
      </c>
      <c r="Q575" s="3">
        <f ca="1">IF(Proc[[#This Row],[DateClosed]]="",ABS(NETWORKDAYS(Proc[[#This Row],[DateOpened]],TODAY()))-1,ABS(NETWORKDAYS(Proc[[#This Row],[DateOpened]],Proc[[#This Row],[DateClosed]]))-1)</f>
        <v>2</v>
      </c>
      <c r="R575" s="74" t="s">
        <v>538</v>
      </c>
      <c r="S575" s="73"/>
    </row>
    <row r="576" spans="1:19">
      <c r="A576" s="72" t="s">
        <v>1984</v>
      </c>
      <c r="B576" s="73" t="str">
        <f>IFERROR(VLOOKUP(Proc[[#This Row],[App]],Table2[],3,0),"open")</f>
        <v>open</v>
      </c>
      <c r="C576" s="72" t="s">
        <v>370</v>
      </c>
      <c r="D576" t="s">
        <v>2047</v>
      </c>
      <c r="E576" t="s">
        <v>2097</v>
      </c>
      <c r="F576" s="73" t="s">
        <v>2127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N576" s="74"/>
      <c r="O576" s="74"/>
      <c r="P576" s="74" t="str">
        <f ca="1">IF(Proc[[#This Row],[DaysAgeing]]&gt;5,"yep","on track")</f>
        <v>on track</v>
      </c>
      <c r="Q576" s="3">
        <f ca="1">IF(Proc[[#This Row],[DateClosed]]="",ABS(NETWORKDAYS(Proc[[#This Row],[DateOpened]],TODAY()))-1,ABS(NETWORKDAYS(Proc[[#This Row],[DateOpened]],Proc[[#This Row],[DateClosed]]))-1)</f>
        <v>2</v>
      </c>
      <c r="R576" s="74" t="s">
        <v>538</v>
      </c>
      <c r="S576" s="73"/>
    </row>
    <row r="577" spans="1:19">
      <c r="A577" s="72" t="s">
        <v>1984</v>
      </c>
      <c r="B577" s="73" t="str">
        <f>IFERROR(VLOOKUP(Proc[[#This Row],[App]],Table2[],3,0),"open")</f>
        <v>open</v>
      </c>
      <c r="C577" s="72" t="s">
        <v>370</v>
      </c>
      <c r="D577" t="s">
        <v>2048</v>
      </c>
      <c r="E577" t="s">
        <v>2097</v>
      </c>
      <c r="F577" s="73" t="s">
        <v>2127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N577" s="74"/>
      <c r="O577" s="74"/>
      <c r="P577" s="74" t="str">
        <f ca="1">IF(Proc[[#This Row],[DaysAgeing]]&gt;5,"yep","on track")</f>
        <v>on track</v>
      </c>
      <c r="Q577" s="3">
        <f ca="1">IF(Proc[[#This Row],[DateClosed]]="",ABS(NETWORKDAYS(Proc[[#This Row],[DateOpened]],TODAY()))-1,ABS(NETWORKDAYS(Proc[[#This Row],[DateOpened]],Proc[[#This Row],[DateClosed]]))-1)</f>
        <v>2</v>
      </c>
      <c r="R577" s="74" t="s">
        <v>538</v>
      </c>
      <c r="S577" s="73"/>
    </row>
    <row r="578" spans="1:19">
      <c r="A578" s="72" t="s">
        <v>1984</v>
      </c>
      <c r="B578" s="73" t="str">
        <f>IFERROR(VLOOKUP(Proc[[#This Row],[App]],Table2[],3,0),"open")</f>
        <v>open</v>
      </c>
      <c r="C578" s="72" t="s">
        <v>377</v>
      </c>
      <c r="D578" t="s">
        <v>2049</v>
      </c>
      <c r="E578" t="s">
        <v>2097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2149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N578" s="74"/>
      <c r="O578" s="74"/>
      <c r="P578" s="74" t="str">
        <f ca="1">IF(Proc[[#This Row],[DaysAgeing]]&gt;5,"yep","on track")</f>
        <v>on track</v>
      </c>
      <c r="Q578" s="3">
        <f ca="1">IF(Proc[[#This Row],[DateClosed]]="",ABS(NETWORKDAYS(Proc[[#This Row],[DateOpened]],TODAY()))-1,ABS(NETWORKDAYS(Proc[[#This Row],[DateOpened]],Proc[[#This Row],[DateClosed]]))-1)</f>
        <v>2</v>
      </c>
      <c r="R578" s="74" t="s">
        <v>538</v>
      </c>
      <c r="S578" s="73"/>
    </row>
    <row r="579" spans="1:19">
      <c r="A579" s="72" t="s">
        <v>1984</v>
      </c>
      <c r="B579" s="73" t="str">
        <f>IFERROR(VLOOKUP(Proc[[#This Row],[App]],Table2[],3,0),"open")</f>
        <v>open</v>
      </c>
      <c r="C579" s="72" t="s">
        <v>370</v>
      </c>
      <c r="D579" t="s">
        <v>2050</v>
      </c>
      <c r="E579" t="s">
        <v>2097</v>
      </c>
      <c r="F579" s="73" t="s">
        <v>2127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N579" s="74"/>
      <c r="O579" s="74"/>
      <c r="P579" s="74" t="str">
        <f ca="1">IF(Proc[[#This Row],[DaysAgeing]]&gt;5,"yep","on track")</f>
        <v>on track</v>
      </c>
      <c r="Q579" s="3">
        <f ca="1">IF(Proc[[#This Row],[DateClosed]]="",ABS(NETWORKDAYS(Proc[[#This Row],[DateOpened]],TODAY()))-1,ABS(NETWORKDAYS(Proc[[#This Row],[DateOpened]],Proc[[#This Row],[DateClosed]]))-1)</f>
        <v>2</v>
      </c>
      <c r="R579" s="74" t="s">
        <v>538</v>
      </c>
      <c r="S579" s="73"/>
    </row>
    <row r="580" spans="1:19">
      <c r="A580" s="72" t="s">
        <v>1984</v>
      </c>
      <c r="B580" s="73" t="str">
        <f>IFERROR(VLOOKUP(Proc[[#This Row],[App]],Table2[],3,0),"open")</f>
        <v>open</v>
      </c>
      <c r="C580" s="72" t="s">
        <v>370</v>
      </c>
      <c r="D580" t="s">
        <v>2051</v>
      </c>
      <c r="E580" t="s">
        <v>2098</v>
      </c>
      <c r="F580" s="73" t="s">
        <v>2128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N580" s="74"/>
      <c r="O580" s="74"/>
      <c r="P580" s="74" t="str">
        <f ca="1">IF(Proc[[#This Row],[DaysAgeing]]&gt;5,"yep","on track")</f>
        <v>on track</v>
      </c>
      <c r="Q580" s="3">
        <f ca="1">IF(Proc[[#This Row],[DateClosed]]="",ABS(NETWORKDAYS(Proc[[#This Row],[DateOpened]],TODAY()))-1,ABS(NETWORKDAYS(Proc[[#This Row],[DateOpened]],Proc[[#This Row],[DateClosed]]))-1)</f>
        <v>2</v>
      </c>
      <c r="R580" s="74" t="s">
        <v>538</v>
      </c>
      <c r="S580" s="73"/>
    </row>
    <row r="581" spans="1:19">
      <c r="A581" s="72" t="s">
        <v>1984</v>
      </c>
      <c r="B581" s="73" t="str">
        <f>IFERROR(VLOOKUP(Proc[[#This Row],[App]],Table2[],3,0),"open")</f>
        <v>open</v>
      </c>
      <c r="C581" s="72" t="s">
        <v>370</v>
      </c>
      <c r="D581" t="s">
        <v>2052</v>
      </c>
      <c r="E581" t="s">
        <v>2098</v>
      </c>
      <c r="F581" s="73" t="s">
        <v>2128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N581" s="74"/>
      <c r="O581" s="74"/>
      <c r="P581" s="74" t="str">
        <f ca="1">IF(Proc[[#This Row],[DaysAgeing]]&gt;5,"yep","on track")</f>
        <v>on track</v>
      </c>
      <c r="Q581" s="3">
        <f ca="1">IF(Proc[[#This Row],[DateClosed]]="",ABS(NETWORKDAYS(Proc[[#This Row],[DateOpened]],TODAY()))-1,ABS(NETWORKDAYS(Proc[[#This Row],[DateOpened]],Proc[[#This Row],[DateClosed]]))-1)</f>
        <v>2</v>
      </c>
      <c r="R581" s="74" t="s">
        <v>538</v>
      </c>
      <c r="S581" s="73"/>
    </row>
    <row r="582" spans="1:19">
      <c r="A582" s="72" t="s">
        <v>1984</v>
      </c>
      <c r="B582" s="73" t="str">
        <f>IFERROR(VLOOKUP(Proc[[#This Row],[App]],Table2[],3,0),"open")</f>
        <v>open</v>
      </c>
      <c r="C582" s="72" t="s">
        <v>370</v>
      </c>
      <c r="D582" t="s">
        <v>2053</v>
      </c>
      <c r="E582" t="s">
        <v>2098</v>
      </c>
      <c r="F582" s="73" t="s">
        <v>2128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N582" s="74"/>
      <c r="O582" s="74"/>
      <c r="P582" s="74" t="str">
        <f ca="1">IF(Proc[[#This Row],[DaysAgeing]]&gt;5,"yep","on track")</f>
        <v>on track</v>
      </c>
      <c r="Q582" s="3">
        <f ca="1">IF(Proc[[#This Row],[DateClosed]]="",ABS(NETWORKDAYS(Proc[[#This Row],[DateOpened]],TODAY()))-1,ABS(NETWORKDAYS(Proc[[#This Row],[DateOpened]],Proc[[#This Row],[DateClosed]]))-1)</f>
        <v>2</v>
      </c>
      <c r="R582" s="74" t="s">
        <v>538</v>
      </c>
      <c r="S582" s="73"/>
    </row>
    <row r="583" spans="1:19">
      <c r="A583" s="72" t="s">
        <v>1984</v>
      </c>
      <c r="B583" s="73" t="str">
        <f>IFERROR(VLOOKUP(Proc[[#This Row],[App]],Table2[],3,0),"open")</f>
        <v>open</v>
      </c>
      <c r="C583" s="72" t="s">
        <v>370</v>
      </c>
      <c r="D583" t="s">
        <v>2054</v>
      </c>
      <c r="E583" t="s">
        <v>2099</v>
      </c>
      <c r="F583" s="73" t="s">
        <v>2129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N583" s="74"/>
      <c r="O583" s="74"/>
      <c r="P583" s="74" t="str">
        <f ca="1">IF(Proc[[#This Row],[DaysAgeing]]&gt;5,"yep","on track")</f>
        <v>on track</v>
      </c>
      <c r="Q583" s="3">
        <f ca="1">IF(Proc[[#This Row],[DateClosed]]="",ABS(NETWORKDAYS(Proc[[#This Row],[DateOpened]],TODAY()))-1,ABS(NETWORKDAYS(Proc[[#This Row],[DateOpened]],Proc[[#This Row],[DateClosed]]))-1)</f>
        <v>2</v>
      </c>
      <c r="R583" s="74" t="s">
        <v>538</v>
      </c>
      <c r="S583" s="73"/>
    </row>
    <row r="584" spans="1:19">
      <c r="A584" s="72" t="s">
        <v>1984</v>
      </c>
      <c r="B584" s="73" t="str">
        <f>IFERROR(VLOOKUP(Proc[[#This Row],[App]],Table2[],3,0),"open")</f>
        <v>open</v>
      </c>
      <c r="C584" s="72" t="s">
        <v>370</v>
      </c>
      <c r="D584" t="s">
        <v>2055</v>
      </c>
      <c r="E584" t="s">
        <v>2100</v>
      </c>
      <c r="F584" s="73" t="s">
        <v>2129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N584" s="74"/>
      <c r="O584" s="74"/>
      <c r="P584" s="74" t="str">
        <f ca="1">IF(Proc[[#This Row],[DaysAgeing]]&gt;5,"yep","on track")</f>
        <v>on track</v>
      </c>
      <c r="Q584" s="3">
        <f ca="1">IF(Proc[[#This Row],[DateClosed]]="",ABS(NETWORKDAYS(Proc[[#This Row],[DateOpened]],TODAY()))-1,ABS(NETWORKDAYS(Proc[[#This Row],[DateOpened]],Proc[[#This Row],[DateClosed]]))-1)</f>
        <v>2</v>
      </c>
      <c r="R584" s="74" t="s">
        <v>538</v>
      </c>
      <c r="S584" s="73"/>
    </row>
    <row r="585" spans="1:19">
      <c r="A585" s="72" t="s">
        <v>1984</v>
      </c>
      <c r="B585" s="73" t="str">
        <f>IFERROR(VLOOKUP(Proc[[#This Row],[App]],Table2[],3,0),"open")</f>
        <v>open</v>
      </c>
      <c r="C585" s="72" t="s">
        <v>370</v>
      </c>
      <c r="D585" t="s">
        <v>2056</v>
      </c>
      <c r="E585" t="s">
        <v>2101</v>
      </c>
      <c r="F585" s="73" t="s">
        <v>2130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N585" s="74"/>
      <c r="O585" s="74"/>
      <c r="P585" s="74" t="str">
        <f ca="1">IF(Proc[[#This Row],[DaysAgeing]]&gt;5,"yep","on track")</f>
        <v>on track</v>
      </c>
      <c r="Q585" s="3">
        <f ca="1">IF(Proc[[#This Row],[DateClosed]]="",ABS(NETWORKDAYS(Proc[[#This Row],[DateOpened]],TODAY()))-1,ABS(NETWORKDAYS(Proc[[#This Row],[DateOpened]],Proc[[#This Row],[DateClosed]]))-1)</f>
        <v>2</v>
      </c>
      <c r="R585" s="74" t="s">
        <v>538</v>
      </c>
      <c r="S585" s="73"/>
    </row>
    <row r="586" spans="1:19">
      <c r="A586" s="72" t="s">
        <v>1984</v>
      </c>
      <c r="B586" s="73" t="str">
        <f>IFERROR(VLOOKUP(Proc[[#This Row],[App]],Table2[],3,0),"open")</f>
        <v>open</v>
      </c>
      <c r="C586" s="72" t="s">
        <v>370</v>
      </c>
      <c r="D586" t="s">
        <v>2057</v>
      </c>
      <c r="E586" t="s">
        <v>2102</v>
      </c>
      <c r="F586" s="73" t="s">
        <v>2130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N586" s="74"/>
      <c r="O586" s="74"/>
      <c r="P586" s="74" t="str">
        <f ca="1">IF(Proc[[#This Row],[DaysAgeing]]&gt;5,"yep","on track")</f>
        <v>on track</v>
      </c>
      <c r="Q586" s="3">
        <f ca="1">IF(Proc[[#This Row],[DateClosed]]="",ABS(NETWORKDAYS(Proc[[#This Row],[DateOpened]],TODAY()))-1,ABS(NETWORKDAYS(Proc[[#This Row],[DateOpened]],Proc[[#This Row],[DateClosed]]))-1)</f>
        <v>2</v>
      </c>
      <c r="R586" s="74" t="s">
        <v>538</v>
      </c>
      <c r="S586" s="73"/>
    </row>
    <row r="587" spans="1:19">
      <c r="A587" s="72" t="s">
        <v>1984</v>
      </c>
      <c r="B587" s="73" t="str">
        <f>IFERROR(VLOOKUP(Proc[[#This Row],[App]],Table2[],3,0),"open")</f>
        <v>open</v>
      </c>
      <c r="C587" s="72" t="s">
        <v>370</v>
      </c>
      <c r="D587" t="s">
        <v>2058</v>
      </c>
      <c r="E587" t="s">
        <v>2102</v>
      </c>
      <c r="F587" s="73" t="s">
        <v>2130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N587" s="74"/>
      <c r="O587" s="74"/>
      <c r="P587" s="74" t="str">
        <f ca="1">IF(Proc[[#This Row],[DaysAgeing]]&gt;5,"yep","on track")</f>
        <v>on track</v>
      </c>
      <c r="Q587" s="3">
        <f ca="1">IF(Proc[[#This Row],[DateClosed]]="",ABS(NETWORKDAYS(Proc[[#This Row],[DateOpened]],TODAY()))-1,ABS(NETWORKDAYS(Proc[[#This Row],[DateOpened]],Proc[[#This Row],[DateClosed]]))-1)</f>
        <v>2</v>
      </c>
      <c r="R587" s="74" t="s">
        <v>538</v>
      </c>
      <c r="S587" s="73"/>
    </row>
    <row r="588" spans="1:19">
      <c r="A588" s="72" t="s">
        <v>1984</v>
      </c>
      <c r="B588" s="73" t="str">
        <f>IFERROR(VLOOKUP(Proc[[#This Row],[App]],Table2[],3,0),"open")</f>
        <v>open</v>
      </c>
      <c r="C588" s="72" t="s">
        <v>370</v>
      </c>
      <c r="D588" t="s">
        <v>2059</v>
      </c>
      <c r="E588" t="s">
        <v>2101</v>
      </c>
      <c r="F588" s="73" t="s">
        <v>2130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N588" s="74"/>
      <c r="O588" s="74"/>
      <c r="P588" s="74" t="str">
        <f ca="1">IF(Proc[[#This Row],[DaysAgeing]]&gt;5,"yep","on track")</f>
        <v>on track</v>
      </c>
      <c r="Q588" s="3">
        <f ca="1">IF(Proc[[#This Row],[DateClosed]]="",ABS(NETWORKDAYS(Proc[[#This Row],[DateOpened]],TODAY()))-1,ABS(NETWORKDAYS(Proc[[#This Row],[DateOpened]],Proc[[#This Row],[DateClosed]]))-1)</f>
        <v>2</v>
      </c>
      <c r="R588" s="74" t="s">
        <v>538</v>
      </c>
      <c r="S588" s="73"/>
    </row>
    <row r="589" spans="1:19">
      <c r="A589" s="72" t="s">
        <v>1984</v>
      </c>
      <c r="B589" s="73" t="str">
        <f>IFERROR(VLOOKUP(Proc[[#This Row],[App]],Table2[],3,0),"open")</f>
        <v>open</v>
      </c>
      <c r="C589" s="72" t="s">
        <v>370</v>
      </c>
      <c r="D589" t="s">
        <v>2060</v>
      </c>
      <c r="E589" t="s">
        <v>2086</v>
      </c>
      <c r="F589" s="73" t="s">
        <v>2131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N589" s="74"/>
      <c r="O589" s="74"/>
      <c r="P589" s="74" t="str">
        <f ca="1">IF(Proc[[#This Row],[DaysAgeing]]&gt;5,"yep","on track")</f>
        <v>on track</v>
      </c>
      <c r="Q589" s="3">
        <f ca="1">IF(Proc[[#This Row],[DateClosed]]="",ABS(NETWORKDAYS(Proc[[#This Row],[DateOpened]],TODAY()))-1,ABS(NETWORKDAYS(Proc[[#This Row],[DateOpened]],Proc[[#This Row],[DateClosed]]))-1)</f>
        <v>2</v>
      </c>
      <c r="R589" s="74" t="s">
        <v>538</v>
      </c>
      <c r="S589" s="73"/>
    </row>
    <row r="590" spans="1:19">
      <c r="A590" s="72" t="s">
        <v>1984</v>
      </c>
      <c r="B590" s="73" t="str">
        <f>IFERROR(VLOOKUP(Proc[[#This Row],[App]],Table2[],3,0),"open")</f>
        <v>open</v>
      </c>
      <c r="C590" s="72" t="s">
        <v>370</v>
      </c>
      <c r="D590" t="s">
        <v>2061</v>
      </c>
      <c r="E590" t="s">
        <v>2086</v>
      </c>
      <c r="F590" s="73" t="s">
        <v>2131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N590" s="74"/>
      <c r="O590" s="74"/>
      <c r="P590" s="74" t="str">
        <f ca="1">IF(Proc[[#This Row],[DaysAgeing]]&gt;5,"yep","on track")</f>
        <v>on track</v>
      </c>
      <c r="Q590" s="3">
        <f ca="1">IF(Proc[[#This Row],[DateClosed]]="",ABS(NETWORKDAYS(Proc[[#This Row],[DateOpened]],TODAY()))-1,ABS(NETWORKDAYS(Proc[[#This Row],[DateOpened]],Proc[[#This Row],[DateClosed]]))-1)</f>
        <v>2</v>
      </c>
      <c r="R590" s="74" t="s">
        <v>538</v>
      </c>
      <c r="S590" s="73"/>
    </row>
    <row r="591" spans="1:19">
      <c r="A591" s="72" t="s">
        <v>1984</v>
      </c>
      <c r="B591" s="73" t="str">
        <f>IFERROR(VLOOKUP(Proc[[#This Row],[App]],Table2[],3,0),"open")</f>
        <v>open</v>
      </c>
      <c r="C591" s="72" t="s">
        <v>370</v>
      </c>
      <c r="D591" t="s">
        <v>2062</v>
      </c>
      <c r="E591" t="s">
        <v>2103</v>
      </c>
      <c r="F591" s="73" t="s">
        <v>2132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N591" s="74"/>
      <c r="O591" s="74"/>
      <c r="P591" s="74" t="str">
        <f ca="1">IF(Proc[[#This Row],[DaysAgeing]]&gt;5,"yep","on track")</f>
        <v>on track</v>
      </c>
      <c r="Q591" s="3">
        <f ca="1">IF(Proc[[#This Row],[DateClosed]]="",ABS(NETWORKDAYS(Proc[[#This Row],[DateOpened]],TODAY()))-1,ABS(NETWORKDAYS(Proc[[#This Row],[DateOpened]],Proc[[#This Row],[DateClosed]]))-1)</f>
        <v>2</v>
      </c>
      <c r="R591" s="74" t="s">
        <v>538</v>
      </c>
      <c r="S591" s="73"/>
    </row>
    <row r="592" spans="1:19">
      <c r="A592" s="72" t="s">
        <v>1984</v>
      </c>
      <c r="B592" s="73" t="str">
        <f>IFERROR(VLOOKUP(Proc[[#This Row],[App]],Table2[],3,0),"open")</f>
        <v>open</v>
      </c>
      <c r="C592" s="72" t="s">
        <v>370</v>
      </c>
      <c r="D592" t="s">
        <v>2063</v>
      </c>
      <c r="E592" t="s">
        <v>2104</v>
      </c>
      <c r="F592" s="73" t="s">
        <v>2132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N592" s="74"/>
      <c r="O592" s="74"/>
      <c r="P592" s="74" t="str">
        <f ca="1">IF(Proc[[#This Row],[DaysAgeing]]&gt;5,"yep","on track")</f>
        <v>on track</v>
      </c>
      <c r="Q592" s="3">
        <f ca="1">IF(Proc[[#This Row],[DateClosed]]="",ABS(NETWORKDAYS(Proc[[#This Row],[DateOpened]],TODAY()))-1,ABS(NETWORKDAYS(Proc[[#This Row],[DateOpened]],Proc[[#This Row],[DateClosed]]))-1)</f>
        <v>2</v>
      </c>
      <c r="R592" s="74" t="s">
        <v>538</v>
      </c>
      <c r="S592" s="73"/>
    </row>
    <row r="593" spans="1:19">
      <c r="A593" s="72" t="s">
        <v>1984</v>
      </c>
      <c r="B593" s="73" t="str">
        <f>IFERROR(VLOOKUP(Proc[[#This Row],[App]],Table2[],3,0),"open")</f>
        <v>open</v>
      </c>
      <c r="C593" s="72" t="s">
        <v>370</v>
      </c>
      <c r="D593" t="s">
        <v>2064</v>
      </c>
      <c r="E593" t="s">
        <v>2105</v>
      </c>
      <c r="F593" s="73" t="s">
        <v>2133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N593" s="74"/>
      <c r="O593" s="74"/>
      <c r="P593" s="74" t="str">
        <f ca="1">IF(Proc[[#This Row],[DaysAgeing]]&gt;5,"yep","on track")</f>
        <v>on track</v>
      </c>
      <c r="Q593" s="3">
        <f ca="1">IF(Proc[[#This Row],[DateClosed]]="",ABS(NETWORKDAYS(Proc[[#This Row],[DateOpened]],TODAY()))-1,ABS(NETWORKDAYS(Proc[[#This Row],[DateOpened]],Proc[[#This Row],[DateClosed]]))-1)</f>
        <v>2</v>
      </c>
      <c r="R593" s="74" t="s">
        <v>538</v>
      </c>
      <c r="S593" s="73"/>
    </row>
    <row r="594" spans="1:19">
      <c r="A594" s="72" t="s">
        <v>1984</v>
      </c>
      <c r="B594" s="73" t="str">
        <f>IFERROR(VLOOKUP(Proc[[#This Row],[App]],Table2[],3,0),"open")</f>
        <v>open</v>
      </c>
      <c r="C594" s="72" t="s">
        <v>370</v>
      </c>
      <c r="D594" t="s">
        <v>2065</v>
      </c>
      <c r="E594" t="s">
        <v>2105</v>
      </c>
      <c r="F594" s="73" t="s">
        <v>2133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N594" s="74"/>
      <c r="O594" s="74"/>
      <c r="P594" s="74" t="str">
        <f ca="1">IF(Proc[[#This Row],[DaysAgeing]]&gt;5,"yep","on track")</f>
        <v>on track</v>
      </c>
      <c r="Q594" s="3">
        <f ca="1">IF(Proc[[#This Row],[DateClosed]]="",ABS(NETWORKDAYS(Proc[[#This Row],[DateOpened]],TODAY()))-1,ABS(NETWORKDAYS(Proc[[#This Row],[DateOpened]],Proc[[#This Row],[DateClosed]]))-1)</f>
        <v>2</v>
      </c>
      <c r="R594" s="74" t="s">
        <v>538</v>
      </c>
      <c r="S594" s="73"/>
    </row>
    <row r="595" spans="1:19">
      <c r="A595" s="72" t="s">
        <v>1984</v>
      </c>
      <c r="B595" s="73" t="str">
        <f>IFERROR(VLOOKUP(Proc[[#This Row],[App]],Table2[],3,0),"open")</f>
        <v>open</v>
      </c>
      <c r="C595" s="72" t="s">
        <v>370</v>
      </c>
      <c r="D595" t="s">
        <v>2066</v>
      </c>
      <c r="E595" t="s">
        <v>2106</v>
      </c>
      <c r="F595" s="73" t="s">
        <v>2134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N595" s="74"/>
      <c r="O595" s="74"/>
      <c r="P595" s="74" t="str">
        <f ca="1">IF(Proc[[#This Row],[DaysAgeing]]&gt;5,"yep","on track")</f>
        <v>on track</v>
      </c>
      <c r="Q595" s="3">
        <f ca="1">IF(Proc[[#This Row],[DateClosed]]="",ABS(NETWORKDAYS(Proc[[#This Row],[DateOpened]],TODAY()))-1,ABS(NETWORKDAYS(Proc[[#This Row],[DateOpened]],Proc[[#This Row],[DateClosed]]))-1)</f>
        <v>2</v>
      </c>
      <c r="R595" s="74" t="s">
        <v>538</v>
      </c>
      <c r="S595" s="73"/>
    </row>
    <row r="596" spans="1:19">
      <c r="A596" s="72" t="s">
        <v>1984</v>
      </c>
      <c r="B596" s="73" t="str">
        <f>IFERROR(VLOOKUP(Proc[[#This Row],[App]],Table2[],3,0),"open")</f>
        <v>open</v>
      </c>
      <c r="C596" s="72" t="s">
        <v>370</v>
      </c>
      <c r="D596" t="s">
        <v>2067</v>
      </c>
      <c r="E596" t="s">
        <v>2107</v>
      </c>
      <c r="F596" s="73" t="s">
        <v>2135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N596" s="74"/>
      <c r="O596" s="74"/>
      <c r="P596" s="74" t="str">
        <f ca="1">IF(Proc[[#This Row],[DaysAgeing]]&gt;5,"yep","on track")</f>
        <v>on track</v>
      </c>
      <c r="Q596" s="3">
        <f ca="1">IF(Proc[[#This Row],[DateClosed]]="",ABS(NETWORKDAYS(Proc[[#This Row],[DateOpened]],TODAY()))-1,ABS(NETWORKDAYS(Proc[[#This Row],[DateOpened]],Proc[[#This Row],[DateClosed]]))-1)</f>
        <v>2</v>
      </c>
      <c r="R596" s="74" t="s">
        <v>538</v>
      </c>
      <c r="S596" s="73"/>
    </row>
    <row r="597" spans="1:19">
      <c r="A597" s="72" t="s">
        <v>1984</v>
      </c>
      <c r="B597" s="73" t="str">
        <f>IFERROR(VLOOKUP(Proc[[#This Row],[App]],Table2[],3,0),"open")</f>
        <v>open</v>
      </c>
      <c r="C597" s="72" t="s">
        <v>370</v>
      </c>
      <c r="D597" t="s">
        <v>2068</v>
      </c>
      <c r="E597" t="s">
        <v>2108</v>
      </c>
      <c r="F597" s="73" t="s">
        <v>2136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N597" s="74"/>
      <c r="O597" s="74"/>
      <c r="P597" s="74" t="str">
        <f ca="1">IF(Proc[[#This Row],[DaysAgeing]]&gt;5,"yep","on track")</f>
        <v>on track</v>
      </c>
      <c r="Q597" s="3">
        <f ca="1">IF(Proc[[#This Row],[DateClosed]]="",ABS(NETWORKDAYS(Proc[[#This Row],[DateOpened]],TODAY()))-1,ABS(NETWORKDAYS(Proc[[#This Row],[DateOpened]],Proc[[#This Row],[DateClosed]]))-1)</f>
        <v>2</v>
      </c>
      <c r="R597" s="74" t="s">
        <v>538</v>
      </c>
      <c r="S597" s="73"/>
    </row>
    <row r="598" spans="1:19">
      <c r="A598" s="72" t="s">
        <v>1984</v>
      </c>
      <c r="B598" s="73" t="str">
        <f>IFERROR(VLOOKUP(Proc[[#This Row],[App]],Table2[],3,0),"open")</f>
        <v>open</v>
      </c>
      <c r="C598" s="72" t="s">
        <v>370</v>
      </c>
      <c r="D598" t="s">
        <v>2069</v>
      </c>
      <c r="E598" t="s">
        <v>2108</v>
      </c>
      <c r="F598" s="73" t="s">
        <v>2137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N598" s="74"/>
      <c r="O598" s="74"/>
      <c r="P598" s="74" t="str">
        <f ca="1">IF(Proc[[#This Row],[DaysAgeing]]&gt;5,"yep","on track")</f>
        <v>on track</v>
      </c>
      <c r="Q598" s="3">
        <f ca="1">IF(Proc[[#This Row],[DateClosed]]="",ABS(NETWORKDAYS(Proc[[#This Row],[DateOpened]],TODAY()))-1,ABS(NETWORKDAYS(Proc[[#This Row],[DateOpened]],Proc[[#This Row],[DateClosed]]))-1)</f>
        <v>2</v>
      </c>
      <c r="R598" s="74" t="s">
        <v>538</v>
      </c>
      <c r="S598" s="73"/>
    </row>
    <row r="599" spans="1:19">
      <c r="A599" s="72" t="s">
        <v>1984</v>
      </c>
      <c r="B599" s="73" t="str">
        <f>IFERROR(VLOOKUP(Proc[[#This Row],[App]],Table2[],3,0),"open")</f>
        <v>open</v>
      </c>
      <c r="C599" s="72" t="s">
        <v>370</v>
      </c>
      <c r="D599" t="s">
        <v>2070</v>
      </c>
      <c r="E599" t="s">
        <v>2108</v>
      </c>
      <c r="F599" s="73" t="s">
        <v>2137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N599" s="74"/>
      <c r="O599" s="74"/>
      <c r="P599" s="74" t="str">
        <f ca="1">IF(Proc[[#This Row],[DaysAgeing]]&gt;5,"yep","on track")</f>
        <v>on track</v>
      </c>
      <c r="Q599" s="3">
        <f ca="1">IF(Proc[[#This Row],[DateClosed]]="",ABS(NETWORKDAYS(Proc[[#This Row],[DateOpened]],TODAY()))-1,ABS(NETWORKDAYS(Proc[[#This Row],[DateOpened]],Proc[[#This Row],[DateClosed]]))-1)</f>
        <v>2</v>
      </c>
      <c r="R599" s="74" t="s">
        <v>538</v>
      </c>
      <c r="S599" s="73"/>
    </row>
    <row r="600" spans="1:19">
      <c r="A600" s="72" t="s">
        <v>1984</v>
      </c>
      <c r="B600" s="73" t="str">
        <f>IFERROR(VLOOKUP(Proc[[#This Row],[App]],Table2[],3,0),"open")</f>
        <v>open</v>
      </c>
      <c r="C600" s="72" t="s">
        <v>370</v>
      </c>
      <c r="D600" t="s">
        <v>2071</v>
      </c>
      <c r="E600" t="s">
        <v>2109</v>
      </c>
      <c r="F600" s="73" t="s">
        <v>2137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N600" s="74"/>
      <c r="O600" s="74"/>
      <c r="P600" s="74" t="str">
        <f ca="1">IF(Proc[[#This Row],[DaysAgeing]]&gt;5,"yep","on track")</f>
        <v>on track</v>
      </c>
      <c r="Q600" s="3">
        <f ca="1">IF(Proc[[#This Row],[DateClosed]]="",ABS(NETWORKDAYS(Proc[[#This Row],[DateOpened]],TODAY()))-1,ABS(NETWORKDAYS(Proc[[#This Row],[DateOpened]],Proc[[#This Row],[DateClosed]]))-1)</f>
        <v>2</v>
      </c>
      <c r="R600" s="74" t="s">
        <v>538</v>
      </c>
      <c r="S600" s="73"/>
    </row>
    <row r="601" spans="1:19">
      <c r="A601" s="72" t="s">
        <v>1984</v>
      </c>
      <c r="B601" s="73" t="str">
        <f>IFERROR(VLOOKUP(Proc[[#This Row],[App]],Table2[],3,0),"open")</f>
        <v>open</v>
      </c>
      <c r="C601" s="72" t="s">
        <v>370</v>
      </c>
      <c r="D601" t="s">
        <v>2072</v>
      </c>
      <c r="E601" t="s">
        <v>2108</v>
      </c>
      <c r="F601" s="73" t="s">
        <v>2138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N601" s="74"/>
      <c r="O601" s="74"/>
      <c r="P601" s="74" t="str">
        <f ca="1">IF(Proc[[#This Row],[DaysAgeing]]&gt;5,"yep","on track")</f>
        <v>on track</v>
      </c>
      <c r="Q601" s="3">
        <f ca="1">IF(Proc[[#This Row],[DateClosed]]="",ABS(NETWORKDAYS(Proc[[#This Row],[DateOpened]],TODAY()))-1,ABS(NETWORKDAYS(Proc[[#This Row],[DateOpened]],Proc[[#This Row],[DateClosed]]))-1)</f>
        <v>2</v>
      </c>
      <c r="R601" s="74" t="s">
        <v>538</v>
      </c>
      <c r="S601" s="73"/>
    </row>
    <row r="602" spans="1:19">
      <c r="A602" s="72" t="s">
        <v>1984</v>
      </c>
      <c r="B602" s="73" t="str">
        <f>IFERROR(VLOOKUP(Proc[[#This Row],[App]],Table2[],3,0),"open")</f>
        <v>open</v>
      </c>
      <c r="C602" s="72" t="s">
        <v>370</v>
      </c>
      <c r="D602" t="s">
        <v>2073</v>
      </c>
      <c r="E602" t="s">
        <v>2108</v>
      </c>
      <c r="F602" s="73" t="s">
        <v>2139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N602" s="74"/>
      <c r="O602" s="74"/>
      <c r="P602" s="74" t="str">
        <f ca="1">IF(Proc[[#This Row],[DaysAgeing]]&gt;5,"yep","on track")</f>
        <v>on track</v>
      </c>
      <c r="Q602" s="3">
        <f ca="1">IF(Proc[[#This Row],[DateClosed]]="",ABS(NETWORKDAYS(Proc[[#This Row],[DateOpened]],TODAY()))-1,ABS(NETWORKDAYS(Proc[[#This Row],[DateOpened]],Proc[[#This Row],[DateClosed]]))-1)</f>
        <v>2</v>
      </c>
      <c r="R602" s="74" t="s">
        <v>538</v>
      </c>
      <c r="S602" s="73"/>
    </row>
    <row r="603" spans="1:19">
      <c r="A603" s="72" t="s">
        <v>1984</v>
      </c>
      <c r="B603" s="73" t="str">
        <f>IFERROR(VLOOKUP(Proc[[#This Row],[App]],Table2[],3,0),"open")</f>
        <v>open</v>
      </c>
      <c r="C603" s="72" t="s">
        <v>370</v>
      </c>
      <c r="D603" t="s">
        <v>2074</v>
      </c>
      <c r="E603" t="s">
        <v>2110</v>
      </c>
      <c r="F603" s="73" t="s">
        <v>2140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N603" s="74"/>
      <c r="O603" s="74"/>
      <c r="P603" s="74" t="str">
        <f ca="1">IF(Proc[[#This Row],[DaysAgeing]]&gt;5,"yep","on track")</f>
        <v>on track</v>
      </c>
      <c r="Q603" s="3">
        <f ca="1">IF(Proc[[#This Row],[DateClosed]]="",ABS(NETWORKDAYS(Proc[[#This Row],[DateOpened]],TODAY()))-1,ABS(NETWORKDAYS(Proc[[#This Row],[DateOpened]],Proc[[#This Row],[DateClosed]]))-1)</f>
        <v>2</v>
      </c>
      <c r="R603" s="74" t="s">
        <v>538</v>
      </c>
      <c r="S603" s="73"/>
    </row>
    <row r="604" spans="1:19">
      <c r="A604" s="72" t="s">
        <v>1984</v>
      </c>
      <c r="B604" s="73" t="str">
        <f>IFERROR(VLOOKUP(Proc[[#This Row],[App]],Table2[],3,0),"open")</f>
        <v>open</v>
      </c>
      <c r="C604" s="72" t="s">
        <v>370</v>
      </c>
      <c r="D604" t="s">
        <v>2075</v>
      </c>
      <c r="E604" t="s">
        <v>2111</v>
      </c>
      <c r="F604" s="73" t="s">
        <v>2141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N604" s="74"/>
      <c r="O604" s="74"/>
      <c r="P604" s="74" t="str">
        <f ca="1">IF(Proc[[#This Row],[DaysAgeing]]&gt;5,"yep","on track")</f>
        <v>on track</v>
      </c>
      <c r="Q604" s="3">
        <f ca="1">IF(Proc[[#This Row],[DateClosed]]="",ABS(NETWORKDAYS(Proc[[#This Row],[DateOpened]],TODAY()))-1,ABS(NETWORKDAYS(Proc[[#This Row],[DateOpened]],Proc[[#This Row],[DateClosed]]))-1)</f>
        <v>2</v>
      </c>
      <c r="R604" s="74" t="s">
        <v>538</v>
      </c>
      <c r="S604" s="73"/>
    </row>
    <row r="605" spans="1:19">
      <c r="A605" s="72" t="s">
        <v>1984</v>
      </c>
      <c r="B605" s="73" t="str">
        <f>IFERROR(VLOOKUP(Proc[[#This Row],[App]],Table2[],3,0),"open")</f>
        <v>open</v>
      </c>
      <c r="C605" s="72" t="s">
        <v>370</v>
      </c>
      <c r="D605" t="s">
        <v>2076</v>
      </c>
      <c r="E605" t="s">
        <v>2112</v>
      </c>
      <c r="F605" s="73" t="s">
        <v>2142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N605" s="74"/>
      <c r="O605" s="74"/>
      <c r="P605" s="74" t="str">
        <f ca="1">IF(Proc[[#This Row],[DaysAgeing]]&gt;5,"yep","on track")</f>
        <v>on track</v>
      </c>
      <c r="Q605" s="3">
        <f ca="1">IF(Proc[[#This Row],[DateClosed]]="",ABS(NETWORKDAYS(Proc[[#This Row],[DateOpened]],TODAY()))-1,ABS(NETWORKDAYS(Proc[[#This Row],[DateOpened]],Proc[[#This Row],[DateClosed]]))-1)</f>
        <v>2</v>
      </c>
      <c r="R605" s="74" t="s">
        <v>538</v>
      </c>
      <c r="S605" s="73"/>
    </row>
    <row r="606" spans="1:19">
      <c r="A606" s="72" t="s">
        <v>1984</v>
      </c>
      <c r="B606" s="73" t="str">
        <f>IFERROR(VLOOKUP(Proc[[#This Row],[App]],Table2[],3,0),"open")</f>
        <v>open</v>
      </c>
      <c r="C606" s="72" t="s">
        <v>370</v>
      </c>
      <c r="D606" t="s">
        <v>2077</v>
      </c>
      <c r="E606" t="s">
        <v>2113</v>
      </c>
      <c r="F606" s="73" t="s">
        <v>2143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N606" s="74"/>
      <c r="O606" s="74"/>
      <c r="P606" s="74" t="str">
        <f ca="1">IF(Proc[[#This Row],[DaysAgeing]]&gt;5,"yep","on track")</f>
        <v>on track</v>
      </c>
      <c r="Q606" s="3">
        <f ca="1">IF(Proc[[#This Row],[DateClosed]]="",ABS(NETWORKDAYS(Proc[[#This Row],[DateOpened]],TODAY()))-1,ABS(NETWORKDAYS(Proc[[#This Row],[DateOpened]],Proc[[#This Row],[DateClosed]]))-1)</f>
        <v>2</v>
      </c>
      <c r="R606" s="74" t="s">
        <v>538</v>
      </c>
      <c r="S606" s="73"/>
    </row>
    <row r="607" spans="1:19">
      <c r="A607" s="72" t="s">
        <v>1984</v>
      </c>
      <c r="B607" s="73" t="str">
        <f>IFERROR(VLOOKUP(Proc[[#This Row],[App]],Table2[],3,0),"open")</f>
        <v>open</v>
      </c>
      <c r="C607" s="72" t="s">
        <v>370</v>
      </c>
      <c r="D607" t="s">
        <v>2078</v>
      </c>
      <c r="E607" t="s">
        <v>2114</v>
      </c>
      <c r="F607" s="73" t="s">
        <v>2144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N607" s="74"/>
      <c r="O607" s="74"/>
      <c r="P607" s="74" t="str">
        <f ca="1">IF(Proc[[#This Row],[DaysAgeing]]&gt;5,"yep","on track")</f>
        <v>on track</v>
      </c>
      <c r="Q607" s="3">
        <f ca="1">IF(Proc[[#This Row],[DateClosed]]="",ABS(NETWORKDAYS(Proc[[#This Row],[DateOpened]],TODAY()))-1,ABS(NETWORKDAYS(Proc[[#This Row],[DateOpened]],Proc[[#This Row],[DateClosed]]))-1)</f>
        <v>2</v>
      </c>
      <c r="R607" s="74" t="s">
        <v>538</v>
      </c>
      <c r="S607" s="73"/>
    </row>
    <row r="608" spans="1:19">
      <c r="A608" s="72" t="s">
        <v>1984</v>
      </c>
      <c r="B608" s="73" t="str">
        <f>IFERROR(VLOOKUP(Proc[[#This Row],[App]],Table2[],3,0),"open")</f>
        <v>open</v>
      </c>
      <c r="C608" s="72" t="s">
        <v>370</v>
      </c>
      <c r="D608" t="s">
        <v>2079</v>
      </c>
      <c r="E608" t="s">
        <v>2114</v>
      </c>
      <c r="F608" s="73" t="s">
        <v>2145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N608" s="74"/>
      <c r="O608" s="74"/>
      <c r="P608" s="74" t="str">
        <f ca="1">IF(Proc[[#This Row],[DaysAgeing]]&gt;5,"yep","on track")</f>
        <v>on track</v>
      </c>
      <c r="Q608" s="3">
        <f ca="1">IF(Proc[[#This Row],[DateClosed]]="",ABS(NETWORKDAYS(Proc[[#This Row],[DateOpened]],TODAY()))-1,ABS(NETWORKDAYS(Proc[[#This Row],[DateOpened]],Proc[[#This Row],[DateClosed]]))-1)</f>
        <v>2</v>
      </c>
      <c r="R608" s="74" t="s">
        <v>538</v>
      </c>
      <c r="S608" s="73"/>
    </row>
    <row r="609" spans="1:19">
      <c r="A609" s="72" t="s">
        <v>1984</v>
      </c>
      <c r="B609" s="73" t="str">
        <f>IFERROR(VLOOKUP(Proc[[#This Row],[App]],Table2[],3,0),"open")</f>
        <v>open</v>
      </c>
      <c r="C609" s="72" t="s">
        <v>370</v>
      </c>
      <c r="D609" t="s">
        <v>2080</v>
      </c>
      <c r="E609" t="s">
        <v>2114</v>
      </c>
      <c r="F609" s="73" t="s">
        <v>2146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N609" s="74"/>
      <c r="O609" s="74"/>
      <c r="P609" s="74" t="str">
        <f ca="1">IF(Proc[[#This Row],[DaysAgeing]]&gt;5,"yep","on track")</f>
        <v>on track</v>
      </c>
      <c r="Q609" s="3">
        <f ca="1">IF(Proc[[#This Row],[DateClosed]]="",ABS(NETWORKDAYS(Proc[[#This Row],[DateOpened]],TODAY()))-1,ABS(NETWORKDAYS(Proc[[#This Row],[DateOpened]],Proc[[#This Row],[DateClosed]]))-1)</f>
        <v>2</v>
      </c>
      <c r="R609" s="74" t="s">
        <v>538</v>
      </c>
      <c r="S609" s="73"/>
    </row>
    <row r="610" spans="1:19">
      <c r="A610" s="72" t="s">
        <v>1984</v>
      </c>
      <c r="B610" s="73" t="str">
        <f>IFERROR(VLOOKUP(Proc[[#This Row],[App]],Table2[],3,0),"open")</f>
        <v>open</v>
      </c>
      <c r="C610" s="72" t="s">
        <v>370</v>
      </c>
      <c r="D610" t="s">
        <v>2081</v>
      </c>
      <c r="E610" t="s">
        <v>2114</v>
      </c>
      <c r="F610" s="73" t="s">
        <v>2147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N610" s="74"/>
      <c r="O610" s="74"/>
      <c r="P610" s="74" t="str">
        <f ca="1">IF(Proc[[#This Row],[DaysAgeing]]&gt;5,"yep","on track")</f>
        <v>on track</v>
      </c>
      <c r="Q610" s="3">
        <f ca="1">IF(Proc[[#This Row],[DateClosed]]="",ABS(NETWORKDAYS(Proc[[#This Row],[DateOpened]],TODAY()))-1,ABS(NETWORKDAYS(Proc[[#This Row],[DateOpened]],Proc[[#This Row],[DateClosed]]))-1)</f>
        <v>2</v>
      </c>
      <c r="R610" s="74" t="s">
        <v>538</v>
      </c>
      <c r="S610" s="73"/>
    </row>
    <row r="611" spans="1:19">
      <c r="A611" s="72" t="s">
        <v>1984</v>
      </c>
      <c r="B611" s="73" t="str">
        <f>IFERROR(VLOOKUP(Proc[[#This Row],[App]],Table2[],3,0),"open")</f>
        <v>open</v>
      </c>
      <c r="C611" s="72" t="s">
        <v>370</v>
      </c>
      <c r="D611" t="s">
        <v>2082</v>
      </c>
      <c r="E611" t="s">
        <v>2114</v>
      </c>
      <c r="F611" s="73" t="s">
        <v>2148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N611" s="74"/>
      <c r="O611" s="74"/>
      <c r="P611" s="74" t="str">
        <f ca="1">IF(Proc[[#This Row],[DaysAgeing]]&gt;5,"yep","on track")</f>
        <v>on track</v>
      </c>
      <c r="Q611" s="3">
        <f ca="1">IF(Proc[[#This Row],[DateClosed]]="",ABS(NETWORKDAYS(Proc[[#This Row],[DateOpened]],TODAY()))-1,ABS(NETWORKDAYS(Proc[[#This Row],[DateOpened]],Proc[[#This Row],[DateClosed]]))-1)</f>
        <v>2</v>
      </c>
      <c r="R611" s="74" t="s">
        <v>538</v>
      </c>
      <c r="S611" s="73"/>
    </row>
    <row r="612" spans="1:19">
      <c r="A612" t="s">
        <v>2172</v>
      </c>
      <c r="B612" s="73" t="str">
        <f>IFERROR(VLOOKUP(Proc[[#This Row],[App]],Table2[],3,0),"open")</f>
        <v>open</v>
      </c>
      <c r="C612" s="72" t="s">
        <v>377</v>
      </c>
      <c r="D612" t="s">
        <v>2161</v>
      </c>
      <c r="E612" t="s">
        <v>763</v>
      </c>
      <c r="F612" s="73" t="s">
        <v>1099</v>
      </c>
      <c r="G612" t="s">
        <v>406</v>
      </c>
      <c r="H612" s="73" t="str">
        <f>IF(Proc[[#This Row],[type]]="LFF (MDG-F)",MID(Proc[[#This Row],[Obj]],13,10),"")</f>
        <v>US20Z01000</v>
      </c>
      <c r="I612" t="s">
        <v>850</v>
      </c>
      <c r="J612" s="73" t="b">
        <f>Proc[[#This Row],[Requested]]=Proc[[#This Row],[CurrentParent]]</f>
        <v>0</v>
      </c>
      <c r="K612" s="73" t="str">
        <f>IF(Proc[[#This Row],[Author]]="Marcela Urrego",VLOOKUP(LEFT(Proc[[#This Row],[Requested]],1),Table3[#All],2,0),VLOOKUP(Proc[[#This Row],[Author]],Table4[],2,0))</f>
        <v>EL</v>
      </c>
      <c r="L612" s="73" t="s">
        <v>530</v>
      </c>
      <c r="M612" s="75">
        <v>45705.641203703701</v>
      </c>
      <c r="N612" s="74"/>
      <c r="O612" s="74"/>
      <c r="P612" s="74" t="str">
        <f ca="1">IF(Proc[[#This Row],[DaysAgeing]]&gt;5,"yep","on track")</f>
        <v>on track</v>
      </c>
      <c r="Q612" s="3">
        <f ca="1">IF(Proc[[#This Row],[DateClosed]]="",ABS(NETWORKDAYS(Proc[[#This Row],[DateOpened]],TODAY()))-1,ABS(NETWORKDAYS(Proc[[#This Row],[DateOpened]],Proc[[#This Row],[DateClosed]]))-1)</f>
        <v>1</v>
      </c>
      <c r="R612" s="74" t="s">
        <v>1113</v>
      </c>
      <c r="S612" s="73"/>
    </row>
    <row r="613" spans="1:19">
      <c r="A613" s="72" t="s">
        <v>2172</v>
      </c>
      <c r="B613" s="73" t="str">
        <f>IFERROR(VLOOKUP(Proc[[#This Row],[App]],Table2[],3,0),"open")</f>
        <v>open</v>
      </c>
      <c r="C613" s="72" t="s">
        <v>377</v>
      </c>
      <c r="D613" t="s">
        <v>2162</v>
      </c>
      <c r="E613" t="s">
        <v>763</v>
      </c>
      <c r="F613" s="73" t="s">
        <v>1099</v>
      </c>
      <c r="G613" s="72" t="s">
        <v>406</v>
      </c>
      <c r="H613" s="73" t="str">
        <f>IF(Proc[[#This Row],[type]]="LFF (MDG-F)",MID(Proc[[#This Row],[Obj]],13,10),"")</f>
        <v>US16Z01000</v>
      </c>
      <c r="I613" s="72" t="s">
        <v>850</v>
      </c>
      <c r="J613" s="73" t="b">
        <f>Proc[[#This Row],[Requested]]=Proc[[#This Row],[CurrentParent]]</f>
        <v>0</v>
      </c>
      <c r="K613" s="73" t="str">
        <f>IF(Proc[[#This Row],[Author]]="Marcela Urrego",VLOOKUP(LEFT(Proc[[#This Row],[Requested]],1),Table3[#All],2,0),VLOOKUP(Proc[[#This Row],[Author]],Table4[],2,0))</f>
        <v>EL</v>
      </c>
      <c r="L613" s="73" t="s">
        <v>530</v>
      </c>
      <c r="M613" s="75">
        <v>45705.641203703701</v>
      </c>
      <c r="N613" s="74"/>
      <c r="O613" s="74"/>
      <c r="P613" s="74" t="str">
        <f ca="1">IF(Proc[[#This Row],[DaysAgeing]]&gt;5,"yep","on track")</f>
        <v>on track</v>
      </c>
      <c r="Q613" s="3">
        <f ca="1">IF(Proc[[#This Row],[DateClosed]]="",ABS(NETWORKDAYS(Proc[[#This Row],[DateOpened]],TODAY()))-1,ABS(NETWORKDAYS(Proc[[#This Row],[DateOpened]],Proc[[#This Row],[DateClosed]]))-1)</f>
        <v>1</v>
      </c>
      <c r="R613" s="74" t="s">
        <v>1113</v>
      </c>
      <c r="S613" s="73"/>
    </row>
    <row r="614" spans="1:19">
      <c r="A614" s="72" t="s">
        <v>2172</v>
      </c>
      <c r="B614" s="73" t="str">
        <f>IFERROR(VLOOKUP(Proc[[#This Row],[App]],Table2[],3,0),"open")</f>
        <v>open</v>
      </c>
      <c r="C614" s="72" t="s">
        <v>377</v>
      </c>
      <c r="D614" t="s">
        <v>2163</v>
      </c>
      <c r="E614" t="s">
        <v>763</v>
      </c>
      <c r="F614" s="73" t="s">
        <v>1099</v>
      </c>
      <c r="G614" s="72" t="s">
        <v>406</v>
      </c>
      <c r="H614" s="73" t="str">
        <f>IF(Proc[[#This Row],[type]]="LFF (MDG-F)",MID(Proc[[#This Row],[Obj]],13,10),"")</f>
        <v>US14Z01000</v>
      </c>
      <c r="I614" s="72" t="s">
        <v>850</v>
      </c>
      <c r="J614" s="73" t="b">
        <f>Proc[[#This Row],[Requested]]=Proc[[#This Row],[CurrentParent]]</f>
        <v>0</v>
      </c>
      <c r="K614" s="73" t="str">
        <f>IF(Proc[[#This Row],[Author]]="Marcela Urrego",VLOOKUP(LEFT(Proc[[#This Row],[Requested]],1),Table3[#All],2,0),VLOOKUP(Proc[[#This Row],[Author]],Table4[],2,0))</f>
        <v>EL</v>
      </c>
      <c r="L614" s="73" t="s">
        <v>530</v>
      </c>
      <c r="M614" s="75">
        <v>45705.641203703701</v>
      </c>
      <c r="N614" s="74"/>
      <c r="O614" s="74"/>
      <c r="P614" s="74" t="str">
        <f ca="1">IF(Proc[[#This Row],[DaysAgeing]]&gt;5,"yep","on track")</f>
        <v>on track</v>
      </c>
      <c r="Q614" s="3">
        <f ca="1">IF(Proc[[#This Row],[DateClosed]]="",ABS(NETWORKDAYS(Proc[[#This Row],[DateOpened]],TODAY()))-1,ABS(NETWORKDAYS(Proc[[#This Row],[DateOpened]],Proc[[#This Row],[DateClosed]]))-1)</f>
        <v>1</v>
      </c>
      <c r="R614" s="74" t="s">
        <v>1113</v>
      </c>
      <c r="S614" s="73"/>
    </row>
    <row r="615" spans="1:19">
      <c r="A615" s="72" t="s">
        <v>2172</v>
      </c>
      <c r="B615" s="73" t="str">
        <f>IFERROR(VLOOKUP(Proc[[#This Row],[App]],Table2[],3,0),"open")</f>
        <v>open</v>
      </c>
      <c r="C615" s="72" t="s">
        <v>377</v>
      </c>
      <c r="D615" t="s">
        <v>2164</v>
      </c>
      <c r="E615" t="s">
        <v>763</v>
      </c>
      <c r="F615" s="73" t="s">
        <v>1099</v>
      </c>
      <c r="G615" s="72" t="s">
        <v>406</v>
      </c>
      <c r="H615" s="73" t="str">
        <f>IF(Proc[[#This Row],[type]]="LFF (MDG-F)",MID(Proc[[#This Row],[Obj]],13,10),"")</f>
        <v>US15Z01000</v>
      </c>
      <c r="I615" s="72" t="s">
        <v>850</v>
      </c>
      <c r="J615" s="73" t="b">
        <f>Proc[[#This Row],[Requested]]=Proc[[#This Row],[CurrentParent]]</f>
        <v>0</v>
      </c>
      <c r="K615" s="73" t="str">
        <f>IF(Proc[[#This Row],[Author]]="Marcela Urrego",VLOOKUP(LEFT(Proc[[#This Row],[Requested]],1),Table3[#All],2,0),VLOOKUP(Proc[[#This Row],[Author]],Table4[],2,0))</f>
        <v>EL</v>
      </c>
      <c r="L615" s="73" t="s">
        <v>530</v>
      </c>
      <c r="M615" s="75">
        <v>45705.641203703701</v>
      </c>
      <c r="N615" s="74"/>
      <c r="O615" s="74"/>
      <c r="P615" s="74" t="str">
        <f ca="1">IF(Proc[[#This Row],[DaysAgeing]]&gt;5,"yep","on track")</f>
        <v>on track</v>
      </c>
      <c r="Q615" s="3">
        <f ca="1">IF(Proc[[#This Row],[DateClosed]]="",ABS(NETWORKDAYS(Proc[[#This Row],[DateOpened]],TODAY()))-1,ABS(NETWORKDAYS(Proc[[#This Row],[DateOpened]],Proc[[#This Row],[DateClosed]]))-1)</f>
        <v>1</v>
      </c>
      <c r="R615" s="74" t="s">
        <v>1113</v>
      </c>
      <c r="S615" s="73"/>
    </row>
    <row r="616" spans="1:19">
      <c r="A616" s="72" t="s">
        <v>2172</v>
      </c>
      <c r="B616" s="73" t="str">
        <f>IFERROR(VLOOKUP(Proc[[#This Row],[App]],Table2[],3,0),"open")</f>
        <v>open</v>
      </c>
      <c r="C616" s="72" t="s">
        <v>377</v>
      </c>
      <c r="D616" t="s">
        <v>2165</v>
      </c>
      <c r="E616" t="s">
        <v>2173</v>
      </c>
      <c r="F616" s="73" t="s">
        <v>1099</v>
      </c>
      <c r="G616" s="72" t="s">
        <v>406</v>
      </c>
      <c r="H616" s="73" t="str">
        <f>IF(Proc[[#This Row],[type]]="LFF (MDG-F)",MID(Proc[[#This Row],[Obj]],13,10),"")</f>
        <v>US01TNHZ06</v>
      </c>
      <c r="I616" s="72" t="s">
        <v>850</v>
      </c>
      <c r="J616" s="73" t="b">
        <f>Proc[[#This Row],[Requested]]=Proc[[#This Row],[CurrentParent]]</f>
        <v>0</v>
      </c>
      <c r="K616" s="73" t="str">
        <f>IF(Proc[[#This Row],[Author]]="Marcela Urrego",VLOOKUP(LEFT(Proc[[#This Row],[Requested]],1),Table3[#All],2,0),VLOOKUP(Proc[[#This Row],[Author]],Table4[],2,0))</f>
        <v>EL</v>
      </c>
      <c r="L616" s="73" t="s">
        <v>530</v>
      </c>
      <c r="M616" s="75">
        <v>45705.641203703701</v>
      </c>
      <c r="N616" s="74"/>
      <c r="O616" s="74"/>
      <c r="P616" s="74" t="str">
        <f ca="1">IF(Proc[[#This Row],[DaysAgeing]]&gt;5,"yep","on track")</f>
        <v>on track</v>
      </c>
      <c r="Q616" s="3">
        <f ca="1">IF(Proc[[#This Row],[DateClosed]]="",ABS(NETWORKDAYS(Proc[[#This Row],[DateOpened]],TODAY()))-1,ABS(NETWORKDAYS(Proc[[#This Row],[DateOpened]],Proc[[#This Row],[DateClosed]]))-1)</f>
        <v>1</v>
      </c>
      <c r="R616" s="74" t="s">
        <v>1113</v>
      </c>
      <c r="S616" s="73"/>
    </row>
    <row r="617" spans="1:19">
      <c r="A617" s="72" t="s">
        <v>2172</v>
      </c>
      <c r="B617" s="73" t="str">
        <f>IFERROR(VLOOKUP(Proc[[#This Row],[App]],Table2[],3,0),"open")</f>
        <v>open</v>
      </c>
      <c r="C617" s="72" t="s">
        <v>377</v>
      </c>
      <c r="D617" t="s">
        <v>2166</v>
      </c>
      <c r="E617" t="s">
        <v>2173</v>
      </c>
      <c r="F617" s="73" t="s">
        <v>1099</v>
      </c>
      <c r="G617" s="72" t="s">
        <v>406</v>
      </c>
      <c r="H617" s="73" t="str">
        <f>IF(Proc[[#This Row],[type]]="LFF (MDG-F)",MID(Proc[[#This Row],[Obj]],13,10),"")</f>
        <v>TW03TOKA00</v>
      </c>
      <c r="I617" s="72" t="s">
        <v>850</v>
      </c>
      <c r="J617" s="73" t="b">
        <f>Proc[[#This Row],[Requested]]=Proc[[#This Row],[CurrentParent]]</f>
        <v>0</v>
      </c>
      <c r="K617" s="73" t="str">
        <f>IF(Proc[[#This Row],[Author]]="Marcela Urrego",VLOOKUP(LEFT(Proc[[#This Row],[Requested]],1),Table3[#All],2,0),VLOOKUP(Proc[[#This Row],[Author]],Table4[],2,0))</f>
        <v>EL</v>
      </c>
      <c r="L617" s="73" t="s">
        <v>530</v>
      </c>
      <c r="M617" s="75">
        <v>45705.641203703701</v>
      </c>
      <c r="N617" s="74"/>
      <c r="O617" s="74"/>
      <c r="P617" s="74" t="str">
        <f ca="1">IF(Proc[[#This Row],[DaysAgeing]]&gt;5,"yep","on track")</f>
        <v>on track</v>
      </c>
      <c r="Q617" s="3">
        <f ca="1">IF(Proc[[#This Row],[DateClosed]]="",ABS(NETWORKDAYS(Proc[[#This Row],[DateOpened]],TODAY()))-1,ABS(NETWORKDAYS(Proc[[#This Row],[DateOpened]],Proc[[#This Row],[DateClosed]]))-1)</f>
        <v>1</v>
      </c>
      <c r="R617" s="74" t="s">
        <v>1113</v>
      </c>
      <c r="S617" s="73"/>
    </row>
    <row r="618" spans="1:19">
      <c r="A618" s="72" t="s">
        <v>2172</v>
      </c>
      <c r="B618" s="73" t="str">
        <f>IFERROR(VLOOKUP(Proc[[#This Row],[App]],Table2[],3,0),"open")</f>
        <v>open</v>
      </c>
      <c r="C618" s="72" t="s">
        <v>377</v>
      </c>
      <c r="D618" t="s">
        <v>2167</v>
      </c>
      <c r="E618" t="s">
        <v>1050</v>
      </c>
      <c r="F618" s="73" t="s">
        <v>1099</v>
      </c>
      <c r="G618" s="72" t="s">
        <v>406</v>
      </c>
      <c r="H618" s="73" t="str">
        <f>IF(Proc[[#This Row],[type]]="LFF (MDG-F)",MID(Proc[[#This Row],[Obj]],13,10),"")</f>
        <v>US01TNHZ05</v>
      </c>
      <c r="I618" s="72" t="s">
        <v>850</v>
      </c>
      <c r="J618" s="73" t="b">
        <f>Proc[[#This Row],[Requested]]=Proc[[#This Row],[CurrentParent]]</f>
        <v>0</v>
      </c>
      <c r="K618" s="73" t="str">
        <f>IF(Proc[[#This Row],[Author]]="Marcela Urrego",VLOOKUP(LEFT(Proc[[#This Row],[Requested]],1),Table3[#All],2,0),VLOOKUP(Proc[[#This Row],[Author]],Table4[],2,0))</f>
        <v>EL</v>
      </c>
      <c r="L618" s="73" t="s">
        <v>530</v>
      </c>
      <c r="M618" s="75">
        <v>45705.641203703701</v>
      </c>
      <c r="N618" s="74"/>
      <c r="O618" s="74"/>
      <c r="P618" s="74" t="str">
        <f ca="1">IF(Proc[[#This Row],[DaysAgeing]]&gt;5,"yep","on track")</f>
        <v>on track</v>
      </c>
      <c r="Q618" s="3">
        <f ca="1">IF(Proc[[#This Row],[DateClosed]]="",ABS(NETWORKDAYS(Proc[[#This Row],[DateOpened]],TODAY()))-1,ABS(NETWORKDAYS(Proc[[#This Row],[DateOpened]],Proc[[#This Row],[DateClosed]]))-1)</f>
        <v>1</v>
      </c>
      <c r="R618" s="74" t="s">
        <v>1113</v>
      </c>
      <c r="S618" s="73"/>
    </row>
    <row r="619" spans="1:19">
      <c r="A619" s="72" t="s">
        <v>2172</v>
      </c>
      <c r="B619" s="73" t="str">
        <f>IFERROR(VLOOKUP(Proc[[#This Row],[App]],Table2[],3,0),"open")</f>
        <v>open</v>
      </c>
      <c r="C619" s="72" t="s">
        <v>375</v>
      </c>
      <c r="D619" t="s">
        <v>2168</v>
      </c>
      <c r="E619" t="s">
        <v>2174</v>
      </c>
      <c r="F619" s="73" t="s">
        <v>2177</v>
      </c>
      <c r="G619" s="72" t="s">
        <v>406</v>
      </c>
      <c r="H619" s="73" t="str">
        <f>IF(Proc[[#This Row],[type]]="LFF (MDG-F)",MID(Proc[[#This Row],[Obj]],13,10),"")</f>
        <v>US01TN0001</v>
      </c>
      <c r="J619" s="73" t="b">
        <f>Proc[[#This Row],[Requested]]=Proc[[#This Row],[CurrentParent]]</f>
        <v>0</v>
      </c>
      <c r="K619" s="73" t="str">
        <f>IF(Proc[[#This Row],[Author]]="Marcela Urrego",VLOOKUP(LEFT(Proc[[#This Row],[Requested]],1),Table3[#All],2,0),VLOOKUP(Proc[[#This Row],[Author]],Table4[],2,0))</f>
        <v>EL</v>
      </c>
      <c r="L619" s="73" t="s">
        <v>530</v>
      </c>
      <c r="M619" s="75">
        <v>45705.641203703701</v>
      </c>
      <c r="N619" s="74"/>
      <c r="O619" s="74"/>
      <c r="P619" s="74" t="str">
        <f ca="1">IF(Proc[[#This Row],[DaysAgeing]]&gt;5,"yep","on track")</f>
        <v>on track</v>
      </c>
      <c r="Q619" s="3">
        <f ca="1">IF(Proc[[#This Row],[DateClosed]]="",ABS(NETWORKDAYS(Proc[[#This Row],[DateOpened]],TODAY()))-1,ABS(NETWORKDAYS(Proc[[#This Row],[DateOpened]],Proc[[#This Row],[DateClosed]]))-1)</f>
        <v>1</v>
      </c>
      <c r="R619" s="74" t="s">
        <v>1113</v>
      </c>
      <c r="S619" s="73"/>
    </row>
    <row r="620" spans="1:19">
      <c r="A620" s="72" t="s">
        <v>2172</v>
      </c>
      <c r="B620" s="73" t="str">
        <f>IFERROR(VLOOKUP(Proc[[#This Row],[App]],Table2[],3,0),"open")</f>
        <v>open</v>
      </c>
      <c r="C620" s="72" t="s">
        <v>375</v>
      </c>
      <c r="D620" t="s">
        <v>2169</v>
      </c>
      <c r="E620" t="s">
        <v>2174</v>
      </c>
      <c r="F620" s="73" t="s">
        <v>2177</v>
      </c>
      <c r="G620" s="72" t="s">
        <v>406</v>
      </c>
      <c r="H620" s="73" t="str">
        <f>IF(Proc[[#This Row],[type]]="LFF (MDG-F)",MID(Proc[[#This Row],[Obj]],13,10),"")</f>
        <v>US10TN2100</v>
      </c>
      <c r="J620" s="73" t="b">
        <f>Proc[[#This Row],[Requested]]=Proc[[#This Row],[CurrentParent]]</f>
        <v>0</v>
      </c>
      <c r="K620" s="73" t="str">
        <f>IF(Proc[[#This Row],[Author]]="Marcela Urrego",VLOOKUP(LEFT(Proc[[#This Row],[Requested]],1),Table3[#All],2,0),VLOOKUP(Proc[[#This Row],[Author]],Table4[],2,0))</f>
        <v>EL</v>
      </c>
      <c r="L620" s="73" t="s">
        <v>530</v>
      </c>
      <c r="M620" s="75">
        <v>45705.641203703701</v>
      </c>
      <c r="N620" s="74"/>
      <c r="O620" s="74"/>
      <c r="P620" s="74" t="str">
        <f ca="1">IF(Proc[[#This Row],[DaysAgeing]]&gt;5,"yep","on track")</f>
        <v>on track</v>
      </c>
      <c r="Q620" s="3">
        <f ca="1">IF(Proc[[#This Row],[DateClosed]]="",ABS(NETWORKDAYS(Proc[[#This Row],[DateOpened]],TODAY()))-1,ABS(NETWORKDAYS(Proc[[#This Row],[DateOpened]],Proc[[#This Row],[DateClosed]]))-1)</f>
        <v>1</v>
      </c>
      <c r="R620" s="74" t="s">
        <v>1113</v>
      </c>
      <c r="S620" s="73"/>
    </row>
    <row r="621" spans="1:19">
      <c r="A621" s="72" t="s">
        <v>2172</v>
      </c>
      <c r="B621" s="73" t="str">
        <f>IFERROR(VLOOKUP(Proc[[#This Row],[App]],Table2[],3,0),"open")</f>
        <v>open</v>
      </c>
      <c r="C621" s="72" t="s">
        <v>375</v>
      </c>
      <c r="D621" t="s">
        <v>2170</v>
      </c>
      <c r="E621" t="s">
        <v>2175</v>
      </c>
      <c r="F621" s="73" t="s">
        <v>2178</v>
      </c>
      <c r="G621" s="72" t="s">
        <v>406</v>
      </c>
      <c r="H621" s="73" t="str">
        <f>IF(Proc[[#This Row],[type]]="LFF (MDG-F)",MID(Proc[[#This Row],[Obj]],13,10),"")</f>
        <v>CN10C01004</v>
      </c>
      <c r="J621" s="73" t="b">
        <f>Proc[[#This Row],[Requested]]=Proc[[#This Row],[CurrentParent]]</f>
        <v>0</v>
      </c>
      <c r="K621" s="73" t="str">
        <f>IF(Proc[[#This Row],[Author]]="Marcela Urrego",VLOOKUP(LEFT(Proc[[#This Row],[Requested]],1),Table3[#All],2,0),VLOOKUP(Proc[[#This Row],[Author]],Table4[],2,0))</f>
        <v>EL</v>
      </c>
      <c r="L621" s="73" t="s">
        <v>530</v>
      </c>
      <c r="M621" s="75">
        <v>45705.641203703701</v>
      </c>
      <c r="N621" s="74"/>
      <c r="O621" s="74"/>
      <c r="P621" s="74" t="str">
        <f ca="1">IF(Proc[[#This Row],[DaysAgeing]]&gt;5,"yep","on track")</f>
        <v>on track</v>
      </c>
      <c r="Q621" s="3">
        <f ca="1">IF(Proc[[#This Row],[DateClosed]]="",ABS(NETWORKDAYS(Proc[[#This Row],[DateOpened]],TODAY()))-1,ABS(NETWORKDAYS(Proc[[#This Row],[DateOpened]],Proc[[#This Row],[DateClosed]]))-1)</f>
        <v>1</v>
      </c>
      <c r="R621" s="74" t="s">
        <v>1113</v>
      </c>
      <c r="S621" s="73"/>
    </row>
    <row r="622" spans="1:19">
      <c r="A622" s="72" t="s">
        <v>2172</v>
      </c>
      <c r="B622" s="73" t="str">
        <f>IFERROR(VLOOKUP(Proc[[#This Row],[App]],Table2[],3,0),"open")</f>
        <v>open</v>
      </c>
      <c r="C622" s="72" t="s">
        <v>370</v>
      </c>
      <c r="D622" t="s">
        <v>2171</v>
      </c>
      <c r="E622" t="s">
        <v>2176</v>
      </c>
      <c r="F622" s="73" t="s">
        <v>2179</v>
      </c>
      <c r="G622" s="72" t="s">
        <v>400</v>
      </c>
      <c r="H622" s="73" t="str">
        <f>IF(Proc[[#This Row],[type]]="LFF (MDG-F)",MID(Proc[[#This Row],[Obj]],13,10),"")</f>
        <v/>
      </c>
      <c r="J622" s="73" t="b">
        <f>Proc[[#This Row],[Requested]]=Proc[[#This Row],[CurrentParent]]</f>
        <v>0</v>
      </c>
      <c r="K622" s="73" t="str">
        <f>IF(Proc[[#This Row],[Author]]="Marcela Urrego",VLOOKUP(LEFT(Proc[[#This Row],[Requested]],1),Table3[#All],2,0),VLOOKUP(Proc[[#This Row],[Author]],Table4[],2,0))</f>
        <v>EL</v>
      </c>
      <c r="L622" s="73" t="s">
        <v>530</v>
      </c>
      <c r="M622" s="75">
        <v>45705.641203703701</v>
      </c>
      <c r="N622" s="74"/>
      <c r="O622" s="74"/>
      <c r="P622" s="74" t="str">
        <f ca="1">IF(Proc[[#This Row],[DaysAgeing]]&gt;5,"yep","on track")</f>
        <v>on track</v>
      </c>
      <c r="Q622" s="3">
        <f ca="1">IF(Proc[[#This Row],[DateClosed]]="",ABS(NETWORKDAYS(Proc[[#This Row],[DateOpened]],TODAY()))-1,ABS(NETWORKDAYS(Proc[[#This Row],[DateOpened]],Proc[[#This Row],[DateClosed]]))-1)</f>
        <v>1</v>
      </c>
      <c r="R622" s="74" t="s">
        <v>1113</v>
      </c>
      <c r="S622" s="73"/>
    </row>
    <row r="623" spans="1:19">
      <c r="A623" t="s">
        <v>2180</v>
      </c>
      <c r="B623" s="73" t="str">
        <f>IFERROR(VLOOKUP(Proc[[#This Row],[App]],Table2[],3,0),"open")</f>
        <v>open</v>
      </c>
      <c r="C623" s="72" t="s">
        <v>370</v>
      </c>
      <c r="D623" t="s">
        <v>2181</v>
      </c>
      <c r="E623" t="s">
        <v>1596</v>
      </c>
      <c r="F623" s="73" t="s">
        <v>418</v>
      </c>
      <c r="G623" s="72" t="s">
        <v>400</v>
      </c>
      <c r="H623" s="73" t="str">
        <f>IF(Proc[[#This Row],[type]]="LFF (MDG-F)",MID(Proc[[#This Row],[Obj]],13,10),"")</f>
        <v/>
      </c>
      <c r="J623" s="73" t="b">
        <f>Proc[[#This Row],[Requested]]=Proc[[#This Row],[CurrentParent]]</f>
        <v>0</v>
      </c>
      <c r="K623" s="73" t="str">
        <f>IF(Proc[[#This Row],[Author]]="Marcela Urrego",VLOOKUP(LEFT(Proc[[#This Row],[Requested]],1),Table3[#All],2,0),VLOOKUP(Proc[[#This Row],[Author]],Table4[],2,0))</f>
        <v>LS</v>
      </c>
      <c r="L623" s="73" t="s">
        <v>530</v>
      </c>
      <c r="M623" s="69">
        <v>45706.262858796297</v>
      </c>
      <c r="N623" s="74"/>
      <c r="O623" s="74"/>
      <c r="P623" s="74" t="str">
        <f ca="1">IF(Proc[[#This Row],[DaysAgeing]]&gt;5,"yep","on track")</f>
        <v>on track</v>
      </c>
      <c r="Q623" s="3">
        <f ca="1">IF(Proc[[#This Row],[DateClosed]]="",ABS(NETWORKDAYS(Proc[[#This Row],[DateOpened]],TODAY()))-1,ABS(NETWORKDAYS(Proc[[#This Row],[DateOpened]],Proc[[#This Row],[DateClosed]]))-1)</f>
        <v>0</v>
      </c>
      <c r="R623" s="74" t="s">
        <v>858</v>
      </c>
      <c r="S623" s="73"/>
    </row>
    <row r="624" spans="1:19">
      <c r="A624" s="72" t="s">
        <v>2180</v>
      </c>
      <c r="B624" s="73" t="str">
        <f>IFERROR(VLOOKUP(Proc[[#This Row],[App]],Table2[],3,0),"open")</f>
        <v>open</v>
      </c>
      <c r="C624" s="72" t="s">
        <v>370</v>
      </c>
      <c r="D624" t="s">
        <v>2182</v>
      </c>
      <c r="E624" t="s">
        <v>1596</v>
      </c>
      <c r="F624" s="73" t="s">
        <v>418</v>
      </c>
      <c r="G624" s="72" t="s">
        <v>400</v>
      </c>
      <c r="H624" s="73" t="str">
        <f>IF(Proc[[#This Row],[type]]="LFF (MDG-F)",MID(Proc[[#This Row],[Obj]],13,10),"")</f>
        <v/>
      </c>
      <c r="J624" s="73" t="b">
        <f>Proc[[#This Row],[Requested]]=Proc[[#This Row],[CurrentParent]]</f>
        <v>0</v>
      </c>
      <c r="K624" s="73" t="str">
        <f>IF(Proc[[#This Row],[Author]]="Marcela Urrego",VLOOKUP(LEFT(Proc[[#This Row],[Requested]],1),Table3[#All],2,0),VLOOKUP(Proc[[#This Row],[Author]],Table4[],2,0))</f>
        <v>LS</v>
      </c>
      <c r="L624" s="73" t="s">
        <v>530</v>
      </c>
      <c r="M624" s="69">
        <v>45706.262858796297</v>
      </c>
      <c r="N624" s="74"/>
      <c r="O624" s="74"/>
      <c r="P624" s="74" t="str">
        <f ca="1">IF(Proc[[#This Row],[DaysAgeing]]&gt;5,"yep","on track")</f>
        <v>on track</v>
      </c>
      <c r="Q624" s="3">
        <f ca="1">IF(Proc[[#This Row],[DateClosed]]="",ABS(NETWORKDAYS(Proc[[#This Row],[DateOpened]],TODAY()))-1,ABS(NETWORKDAYS(Proc[[#This Row],[DateOpened]],Proc[[#This Row],[DateClosed]]))-1)</f>
        <v>0</v>
      </c>
      <c r="R624" s="74" t="s">
        <v>858</v>
      </c>
      <c r="S624" s="73"/>
    </row>
    <row r="625" spans="1:19">
      <c r="A625" s="72" t="s">
        <v>2180</v>
      </c>
      <c r="B625" s="73" t="str">
        <f>IFERROR(VLOOKUP(Proc[[#This Row],[App]],Table2[],3,0),"open")</f>
        <v>open</v>
      </c>
      <c r="C625" s="72" t="s">
        <v>370</v>
      </c>
      <c r="D625" t="s">
        <v>2183</v>
      </c>
      <c r="E625" t="s">
        <v>1596</v>
      </c>
      <c r="F625" s="73" t="s">
        <v>418</v>
      </c>
      <c r="G625" s="72" t="s">
        <v>400</v>
      </c>
      <c r="H625" s="73" t="str">
        <f>IF(Proc[[#This Row],[type]]="LFF (MDG-F)",MID(Proc[[#This Row],[Obj]],13,10),"")</f>
        <v/>
      </c>
      <c r="J625" s="73" t="b">
        <f>Proc[[#This Row],[Requested]]=Proc[[#This Row],[CurrentParent]]</f>
        <v>0</v>
      </c>
      <c r="K625" s="73" t="str">
        <f>IF(Proc[[#This Row],[Author]]="Marcela Urrego",VLOOKUP(LEFT(Proc[[#This Row],[Requested]],1),Table3[#All],2,0),VLOOKUP(Proc[[#This Row],[Author]],Table4[],2,0))</f>
        <v>LS</v>
      </c>
      <c r="L625" s="73" t="s">
        <v>530</v>
      </c>
      <c r="M625" s="69">
        <v>45706.262858796297</v>
      </c>
      <c r="N625" s="74"/>
      <c r="O625" s="74"/>
      <c r="P625" s="74" t="str">
        <f ca="1">IF(Proc[[#This Row],[DaysAgeing]]&gt;5,"yep","on track")</f>
        <v>on track</v>
      </c>
      <c r="Q625" s="3">
        <f ca="1">IF(Proc[[#This Row],[DateClosed]]="",ABS(NETWORKDAYS(Proc[[#This Row],[DateOpened]],TODAY()))-1,ABS(NETWORKDAYS(Proc[[#This Row],[DateOpened]],Proc[[#This Row],[DateClosed]]))-1)</f>
        <v>0</v>
      </c>
      <c r="R625" s="74" t="s">
        <v>858</v>
      </c>
      <c r="S625" s="73"/>
    </row>
    <row r="626" spans="1:19">
      <c r="A626" s="72" t="s">
        <v>2180</v>
      </c>
      <c r="B626" s="73" t="str">
        <f>IFERROR(VLOOKUP(Proc[[#This Row],[App]],Table2[],3,0),"open")</f>
        <v>open</v>
      </c>
      <c r="C626" s="72" t="s">
        <v>370</v>
      </c>
      <c r="D626" t="s">
        <v>2184</v>
      </c>
      <c r="E626" t="s">
        <v>1596</v>
      </c>
      <c r="F626" s="73" t="s">
        <v>418</v>
      </c>
      <c r="G626" s="72" t="s">
        <v>400</v>
      </c>
      <c r="H626" s="73" t="str">
        <f>IF(Proc[[#This Row],[type]]="LFF (MDG-F)",MID(Proc[[#This Row],[Obj]],13,10),"")</f>
        <v/>
      </c>
      <c r="J626" s="73" t="b">
        <f>Proc[[#This Row],[Requested]]=Proc[[#This Row],[CurrentParent]]</f>
        <v>0</v>
      </c>
      <c r="K626" s="73" t="str">
        <f>IF(Proc[[#This Row],[Author]]="Marcela Urrego",VLOOKUP(LEFT(Proc[[#This Row],[Requested]],1),Table3[#All],2,0),VLOOKUP(Proc[[#This Row],[Author]],Table4[],2,0))</f>
        <v>LS</v>
      </c>
      <c r="L626" s="73" t="s">
        <v>530</v>
      </c>
      <c r="M626" s="69">
        <v>45706.262858796297</v>
      </c>
      <c r="N626" s="74"/>
      <c r="O626" s="74"/>
      <c r="P626" s="74" t="str">
        <f ca="1">IF(Proc[[#This Row],[DaysAgeing]]&gt;5,"yep","on track")</f>
        <v>on track</v>
      </c>
      <c r="Q626" s="3">
        <f ca="1">IF(Proc[[#This Row],[DateClosed]]="",ABS(NETWORKDAYS(Proc[[#This Row],[DateOpened]],TODAY()))-1,ABS(NETWORKDAYS(Proc[[#This Row],[DateOpened]],Proc[[#This Row],[DateClosed]]))-1)</f>
        <v>0</v>
      </c>
      <c r="R626" s="74" t="s">
        <v>858</v>
      </c>
      <c r="S626" s="73"/>
    </row>
    <row r="627" spans="1:19">
      <c r="A627" s="72" t="s">
        <v>2180</v>
      </c>
      <c r="B627" s="73" t="str">
        <f>IFERROR(VLOOKUP(Proc[[#This Row],[App]],Table2[],3,0),"open")</f>
        <v>open</v>
      </c>
      <c r="C627" s="72" t="s">
        <v>370</v>
      </c>
      <c r="D627" t="s">
        <v>2185</v>
      </c>
      <c r="E627" t="s">
        <v>1596</v>
      </c>
      <c r="F627" s="73" t="s">
        <v>418</v>
      </c>
      <c r="G627" s="72" t="s">
        <v>400</v>
      </c>
      <c r="H627" s="73" t="str">
        <f>IF(Proc[[#This Row],[type]]="LFF (MDG-F)",MID(Proc[[#This Row],[Obj]],13,10),"")</f>
        <v/>
      </c>
      <c r="J627" s="73" t="b">
        <f>Proc[[#This Row],[Requested]]=Proc[[#This Row],[CurrentParent]]</f>
        <v>0</v>
      </c>
      <c r="K627" s="73" t="str">
        <f>IF(Proc[[#This Row],[Author]]="Marcela Urrego",VLOOKUP(LEFT(Proc[[#This Row],[Requested]],1),Table3[#All],2,0),VLOOKUP(Proc[[#This Row],[Author]],Table4[],2,0))</f>
        <v>LS</v>
      </c>
      <c r="L627" s="73" t="s">
        <v>530</v>
      </c>
      <c r="M627" s="69">
        <v>45706.262858796297</v>
      </c>
      <c r="N627" s="74"/>
      <c r="O627" s="74"/>
      <c r="P627" s="74" t="str">
        <f ca="1">IF(Proc[[#This Row],[DaysAgeing]]&gt;5,"yep","on track")</f>
        <v>on track</v>
      </c>
      <c r="Q627" s="3">
        <f ca="1">IF(Proc[[#This Row],[DateClosed]]="",ABS(NETWORKDAYS(Proc[[#This Row],[DateOpened]],TODAY()))-1,ABS(NETWORKDAYS(Proc[[#This Row],[DateOpened]],Proc[[#This Row],[DateClosed]]))-1)</f>
        <v>0</v>
      </c>
      <c r="R627" s="74" t="s">
        <v>858</v>
      </c>
      <c r="S627" s="73"/>
    </row>
    <row r="628" spans="1:19">
      <c r="A628" t="s">
        <v>2186</v>
      </c>
      <c r="B628" s="73" t="str">
        <f>IFERROR(VLOOKUP(Proc[[#This Row],[App]],Table2[],3,0),"open")</f>
        <v>open</v>
      </c>
      <c r="C628" s="72" t="s">
        <v>370</v>
      </c>
      <c r="D628" t="s">
        <v>2187</v>
      </c>
      <c r="E628" t="s">
        <v>2193</v>
      </c>
      <c r="F628" s="73" t="s">
        <v>1763</v>
      </c>
      <c r="G628" s="72" t="s">
        <v>400</v>
      </c>
      <c r="H628" s="73" t="str">
        <f>IF(Proc[[#This Row],[type]]="LFF (MDG-F)",MID(Proc[[#This Row],[Obj]],13,10),"")</f>
        <v/>
      </c>
      <c r="J628" s="73" t="b">
        <f>Proc[[#This Row],[Requested]]=Proc[[#This Row],[CurrentParent]]</f>
        <v>0</v>
      </c>
      <c r="K628" s="73" t="str">
        <f>IF(Proc[[#This Row],[Author]]="Marcela Urrego",VLOOKUP(LEFT(Proc[[#This Row],[Requested]],1),Table3[#All],2,0),VLOOKUP(Proc[[#This Row],[Author]],Table4[],2,0))</f>
        <v>EL</v>
      </c>
      <c r="L628" s="73" t="s">
        <v>530</v>
      </c>
      <c r="M628" s="69">
        <v>45705.645752314813</v>
      </c>
      <c r="N628" s="74"/>
      <c r="O628" s="74"/>
      <c r="P628" s="74" t="str">
        <f ca="1">IF(Proc[[#This Row],[DaysAgeing]]&gt;5,"yep","on track")</f>
        <v>on track</v>
      </c>
      <c r="Q628" s="3">
        <f ca="1">IF(Proc[[#This Row],[DateClosed]]="",ABS(NETWORKDAYS(Proc[[#This Row],[DateOpened]],TODAY()))-1,ABS(NETWORKDAYS(Proc[[#This Row],[DateOpened]],Proc[[#This Row],[DateClosed]]))-1)</f>
        <v>1</v>
      </c>
      <c r="R628" s="74" t="s">
        <v>1033</v>
      </c>
      <c r="S628" s="73"/>
    </row>
    <row r="629" spans="1:19">
      <c r="A629" s="72" t="s">
        <v>2186</v>
      </c>
      <c r="B629" s="73" t="str">
        <f>IFERROR(VLOOKUP(Proc[[#This Row],[App]],Table2[],3,0),"open")</f>
        <v>open</v>
      </c>
      <c r="C629" s="72" t="s">
        <v>370</v>
      </c>
      <c r="D629" t="s">
        <v>2188</v>
      </c>
      <c r="E629" t="s">
        <v>1688</v>
      </c>
      <c r="F629" s="73" t="s">
        <v>1763</v>
      </c>
      <c r="G629" s="72" t="s">
        <v>400</v>
      </c>
      <c r="H629" s="73" t="str">
        <f>IF(Proc[[#This Row],[type]]="LFF (MDG-F)",MID(Proc[[#This Row],[Obj]],13,10),"")</f>
        <v/>
      </c>
      <c r="J629" s="73" t="b">
        <f>Proc[[#This Row],[Requested]]=Proc[[#This Row],[CurrentParent]]</f>
        <v>0</v>
      </c>
      <c r="K629" s="73" t="str">
        <f>IF(Proc[[#This Row],[Author]]="Marcela Urrego",VLOOKUP(LEFT(Proc[[#This Row],[Requested]],1),Table3[#All],2,0),VLOOKUP(Proc[[#This Row],[Author]],Table4[],2,0))</f>
        <v>EL</v>
      </c>
      <c r="L629" s="73" t="s">
        <v>530</v>
      </c>
      <c r="M629" s="69">
        <v>45705.645752314813</v>
      </c>
      <c r="N629" s="74"/>
      <c r="O629" s="74"/>
      <c r="P629" s="74" t="str">
        <f ca="1">IF(Proc[[#This Row],[DaysAgeing]]&gt;5,"yep","on track")</f>
        <v>on track</v>
      </c>
      <c r="Q629" s="3">
        <f ca="1">IF(Proc[[#This Row],[DateClosed]]="",ABS(NETWORKDAYS(Proc[[#This Row],[DateOpened]],TODAY()))-1,ABS(NETWORKDAYS(Proc[[#This Row],[DateOpened]],Proc[[#This Row],[DateClosed]]))-1)</f>
        <v>1</v>
      </c>
      <c r="R629" s="74" t="s">
        <v>1033</v>
      </c>
      <c r="S629" s="73"/>
    </row>
    <row r="630" spans="1:19">
      <c r="A630" s="72" t="s">
        <v>2186</v>
      </c>
      <c r="B630" s="73" t="str">
        <f>IFERROR(VLOOKUP(Proc[[#This Row],[App]],Table2[],3,0),"open")</f>
        <v>open</v>
      </c>
      <c r="C630" s="72" t="s">
        <v>370</v>
      </c>
      <c r="D630" t="s">
        <v>2189</v>
      </c>
      <c r="E630" t="s">
        <v>2194</v>
      </c>
      <c r="F630" s="73" t="s">
        <v>1763</v>
      </c>
      <c r="G630" s="72" t="s">
        <v>400</v>
      </c>
      <c r="H630" s="73" t="str">
        <f>IF(Proc[[#This Row],[type]]="LFF (MDG-F)",MID(Proc[[#This Row],[Obj]],13,10),"")</f>
        <v/>
      </c>
      <c r="J630" s="73" t="b">
        <f>Proc[[#This Row],[Requested]]=Proc[[#This Row],[CurrentParent]]</f>
        <v>0</v>
      </c>
      <c r="K630" s="73" t="str">
        <f>IF(Proc[[#This Row],[Author]]="Marcela Urrego",VLOOKUP(LEFT(Proc[[#This Row],[Requested]],1),Table3[#All],2,0),VLOOKUP(Proc[[#This Row],[Author]],Table4[],2,0))</f>
        <v>EL</v>
      </c>
      <c r="L630" s="73" t="s">
        <v>530</v>
      </c>
      <c r="M630" s="69">
        <v>45705.645752314813</v>
      </c>
      <c r="N630" s="74"/>
      <c r="O630" s="74"/>
      <c r="P630" s="74" t="str">
        <f ca="1">IF(Proc[[#This Row],[DaysAgeing]]&gt;5,"yep","on track")</f>
        <v>on track</v>
      </c>
      <c r="Q630" s="3">
        <f ca="1">IF(Proc[[#This Row],[DateClosed]]="",ABS(NETWORKDAYS(Proc[[#This Row],[DateOpened]],TODAY()))-1,ABS(NETWORKDAYS(Proc[[#This Row],[DateOpened]],Proc[[#This Row],[DateClosed]]))-1)</f>
        <v>1</v>
      </c>
      <c r="R630" s="74" t="s">
        <v>1033</v>
      </c>
      <c r="S630" s="73"/>
    </row>
    <row r="631" spans="1:19">
      <c r="A631" s="72" t="s">
        <v>2186</v>
      </c>
      <c r="B631" s="73" t="str">
        <f>IFERROR(VLOOKUP(Proc[[#This Row],[App]],Table2[],3,0),"open")</f>
        <v>open</v>
      </c>
      <c r="C631" s="72" t="s">
        <v>370</v>
      </c>
      <c r="D631" t="s">
        <v>2190</v>
      </c>
      <c r="E631" t="s">
        <v>2195</v>
      </c>
      <c r="F631" s="73" t="s">
        <v>1763</v>
      </c>
      <c r="G631" s="72" t="s">
        <v>400</v>
      </c>
      <c r="H631" s="73" t="str">
        <f>IF(Proc[[#This Row],[type]]="LFF (MDG-F)",MID(Proc[[#This Row],[Obj]],13,10),"")</f>
        <v/>
      </c>
      <c r="J631" s="73" t="b">
        <f>Proc[[#This Row],[Requested]]=Proc[[#This Row],[CurrentParent]]</f>
        <v>0</v>
      </c>
      <c r="K631" s="73" t="str">
        <f>IF(Proc[[#This Row],[Author]]="Marcela Urrego",VLOOKUP(LEFT(Proc[[#This Row],[Requested]],1),Table3[#All],2,0),VLOOKUP(Proc[[#This Row],[Author]],Table4[],2,0))</f>
        <v>EL</v>
      </c>
      <c r="L631" s="73" t="s">
        <v>530</v>
      </c>
      <c r="M631" s="69">
        <v>45705.645752314813</v>
      </c>
      <c r="N631" s="74"/>
      <c r="O631" s="74"/>
      <c r="P631" s="74" t="str">
        <f ca="1">IF(Proc[[#This Row],[DaysAgeing]]&gt;5,"yep","on track")</f>
        <v>on track</v>
      </c>
      <c r="Q631" s="3">
        <f ca="1">IF(Proc[[#This Row],[DateClosed]]="",ABS(NETWORKDAYS(Proc[[#This Row],[DateOpened]],TODAY()))-1,ABS(NETWORKDAYS(Proc[[#This Row],[DateOpened]],Proc[[#This Row],[DateClosed]]))-1)</f>
        <v>1</v>
      </c>
      <c r="R631" s="74" t="s">
        <v>1033</v>
      </c>
      <c r="S631" s="73"/>
    </row>
    <row r="632" spans="1:19">
      <c r="A632" s="72" t="s">
        <v>2186</v>
      </c>
      <c r="B632" s="73" t="str">
        <f>IFERROR(VLOOKUP(Proc[[#This Row],[App]],Table2[],3,0),"open")</f>
        <v>open</v>
      </c>
      <c r="C632" s="72" t="s">
        <v>370</v>
      </c>
      <c r="D632" t="s">
        <v>2191</v>
      </c>
      <c r="E632" t="s">
        <v>2195</v>
      </c>
      <c r="F632" s="73" t="s">
        <v>1763</v>
      </c>
      <c r="G632" s="72" t="s">
        <v>400</v>
      </c>
      <c r="H632" s="73" t="str">
        <f>IF(Proc[[#This Row],[type]]="LFF (MDG-F)",MID(Proc[[#This Row],[Obj]],13,10),"")</f>
        <v/>
      </c>
      <c r="J632" s="73" t="b">
        <f>Proc[[#This Row],[Requested]]=Proc[[#This Row],[CurrentParent]]</f>
        <v>0</v>
      </c>
      <c r="K632" s="73" t="str">
        <f>IF(Proc[[#This Row],[Author]]="Marcela Urrego",VLOOKUP(LEFT(Proc[[#This Row],[Requested]],1),Table3[#All],2,0),VLOOKUP(Proc[[#This Row],[Author]],Table4[],2,0))</f>
        <v>EL</v>
      </c>
      <c r="L632" s="73" t="s">
        <v>530</v>
      </c>
      <c r="M632" s="69">
        <v>45705.645752314813</v>
      </c>
      <c r="N632" s="74"/>
      <c r="O632" s="74"/>
      <c r="P632" s="74" t="str">
        <f ca="1">IF(Proc[[#This Row],[DaysAgeing]]&gt;5,"yep","on track")</f>
        <v>on track</v>
      </c>
      <c r="Q632" s="3">
        <f ca="1">IF(Proc[[#This Row],[DateClosed]]="",ABS(NETWORKDAYS(Proc[[#This Row],[DateOpened]],TODAY()))-1,ABS(NETWORKDAYS(Proc[[#This Row],[DateOpened]],Proc[[#This Row],[DateClosed]]))-1)</f>
        <v>1</v>
      </c>
      <c r="R632" s="74" t="s">
        <v>1033</v>
      </c>
      <c r="S632" s="73"/>
    </row>
    <row r="633" spans="1:19">
      <c r="A633" s="72" t="s">
        <v>2186</v>
      </c>
      <c r="B633" s="73" t="str">
        <f>IFERROR(VLOOKUP(Proc[[#This Row],[App]],Table2[],3,0),"open")</f>
        <v>open</v>
      </c>
      <c r="C633" s="72" t="s">
        <v>370</v>
      </c>
      <c r="D633" t="s">
        <v>2192</v>
      </c>
      <c r="E633" t="s">
        <v>2195</v>
      </c>
      <c r="F633" s="73" t="s">
        <v>2198</v>
      </c>
      <c r="G633" s="72" t="s">
        <v>400</v>
      </c>
      <c r="H633" s="73" t="str">
        <f>IF(Proc[[#This Row],[type]]="LFF (MDG-F)",MID(Proc[[#This Row],[Obj]],13,10),"")</f>
        <v/>
      </c>
      <c r="J633" s="73" t="b">
        <f>Proc[[#This Row],[Requested]]=Proc[[#This Row],[CurrentParent]]</f>
        <v>0</v>
      </c>
      <c r="K633" s="73" t="str">
        <f>IF(Proc[[#This Row],[Author]]="Marcela Urrego",VLOOKUP(LEFT(Proc[[#This Row],[Requested]],1),Table3[#All],2,0),VLOOKUP(Proc[[#This Row],[Author]],Table4[],2,0))</f>
        <v>EL</v>
      </c>
      <c r="L633" s="73" t="s">
        <v>530</v>
      </c>
      <c r="M633" s="69">
        <v>45705.645752314813</v>
      </c>
      <c r="N633" s="74"/>
      <c r="O633" s="74"/>
      <c r="P633" s="74" t="str">
        <f ca="1">IF(Proc[[#This Row],[DaysAgeing]]&gt;5,"yep","on track")</f>
        <v>on track</v>
      </c>
      <c r="Q633" s="3">
        <f ca="1">IF(Proc[[#This Row],[DateClosed]]="",ABS(NETWORKDAYS(Proc[[#This Row],[DateOpened]],TODAY()))-1,ABS(NETWORKDAYS(Proc[[#This Row],[DateOpened]],Proc[[#This Row],[DateClosed]]))-1)</f>
        <v>1</v>
      </c>
      <c r="R633" s="74" t="s">
        <v>1033</v>
      </c>
      <c r="S633" s="73"/>
    </row>
    <row r="634" spans="1:19">
      <c r="A634" s="72" t="s">
        <v>2186</v>
      </c>
      <c r="B634" s="73" t="str">
        <f>IFERROR(VLOOKUP(Proc[[#This Row],[App]],Table2[],3,0),"open")</f>
        <v>open</v>
      </c>
      <c r="C634" s="72" t="s">
        <v>370</v>
      </c>
      <c r="D634" t="s">
        <v>1676</v>
      </c>
      <c r="E634" t="s">
        <v>2196</v>
      </c>
      <c r="F634" s="73" t="s">
        <v>1688</v>
      </c>
      <c r="G634" s="72" t="s">
        <v>400</v>
      </c>
      <c r="H634" s="73" t="str">
        <f>IF(Proc[[#This Row],[type]]="LFF (MDG-F)",MID(Proc[[#This Row],[Obj]],13,10),"")</f>
        <v/>
      </c>
      <c r="J634" s="73" t="b">
        <f>Proc[[#This Row],[Requested]]=Proc[[#This Row],[CurrentParent]]</f>
        <v>0</v>
      </c>
      <c r="K634" s="73" t="str">
        <f>IF(Proc[[#This Row],[Author]]="Marcela Urrego",VLOOKUP(LEFT(Proc[[#This Row],[Requested]],1),Table3[#All],2,0),VLOOKUP(Proc[[#This Row],[Author]],Table4[],2,0))</f>
        <v>EL</v>
      </c>
      <c r="L634" s="73" t="s">
        <v>530</v>
      </c>
      <c r="M634" s="69">
        <v>45705.645752314813</v>
      </c>
      <c r="N634" s="74"/>
      <c r="O634" s="74"/>
      <c r="P634" s="74" t="str">
        <f ca="1">IF(Proc[[#This Row],[DaysAgeing]]&gt;5,"yep","on track")</f>
        <v>on track</v>
      </c>
      <c r="Q634" s="3">
        <f ca="1">IF(Proc[[#This Row],[DateClosed]]="",ABS(NETWORKDAYS(Proc[[#This Row],[DateOpened]],TODAY()))-1,ABS(NETWORKDAYS(Proc[[#This Row],[DateOpened]],Proc[[#This Row],[DateClosed]]))-1)</f>
        <v>1</v>
      </c>
      <c r="R634" s="74" t="s">
        <v>1033</v>
      </c>
      <c r="S634" s="73"/>
    </row>
    <row r="635" spans="1:19">
      <c r="A635" s="72" t="s">
        <v>2186</v>
      </c>
      <c r="B635" s="73" t="str">
        <f>IFERROR(VLOOKUP(Proc[[#This Row],[App]],Table2[],3,0),"open")</f>
        <v>open</v>
      </c>
      <c r="C635" s="72" t="s">
        <v>370</v>
      </c>
      <c r="D635" t="s">
        <v>1682</v>
      </c>
      <c r="E635" t="s">
        <v>2196</v>
      </c>
      <c r="F635" s="73" t="s">
        <v>1688</v>
      </c>
      <c r="G635" s="72" t="s">
        <v>400</v>
      </c>
      <c r="H635" s="73" t="str">
        <f>IF(Proc[[#This Row],[type]]="LFF (MDG-F)",MID(Proc[[#This Row],[Obj]],13,10),"")</f>
        <v/>
      </c>
      <c r="J635" s="73" t="b">
        <f>Proc[[#This Row],[Requested]]=Proc[[#This Row],[CurrentParent]]</f>
        <v>0</v>
      </c>
      <c r="K635" s="73" t="str">
        <f>IF(Proc[[#This Row],[Author]]="Marcela Urrego",VLOOKUP(LEFT(Proc[[#This Row],[Requested]],1),Table3[#All],2,0),VLOOKUP(Proc[[#This Row],[Author]],Table4[],2,0))</f>
        <v>EL</v>
      </c>
      <c r="L635" s="73" t="s">
        <v>530</v>
      </c>
      <c r="M635" s="69">
        <v>45705.645752314813</v>
      </c>
      <c r="N635" s="74"/>
      <c r="O635" s="74"/>
      <c r="P635" s="74" t="str">
        <f ca="1">IF(Proc[[#This Row],[DaysAgeing]]&gt;5,"yep","on track")</f>
        <v>on track</v>
      </c>
      <c r="Q635" s="3">
        <f ca="1">IF(Proc[[#This Row],[DateClosed]]="",ABS(NETWORKDAYS(Proc[[#This Row],[DateOpened]],TODAY()))-1,ABS(NETWORKDAYS(Proc[[#This Row],[DateOpened]],Proc[[#This Row],[DateClosed]]))-1)</f>
        <v>1</v>
      </c>
      <c r="R635" s="74" t="s">
        <v>1033</v>
      </c>
      <c r="S635" s="73"/>
    </row>
    <row r="636" spans="1:19">
      <c r="A636" s="72" t="s">
        <v>2186</v>
      </c>
      <c r="B636" s="73" t="str">
        <f>IFERROR(VLOOKUP(Proc[[#This Row],[App]],Table2[],3,0),"open")</f>
        <v>open</v>
      </c>
      <c r="C636" s="72" t="s">
        <v>370</v>
      </c>
      <c r="D636" t="s">
        <v>1677</v>
      </c>
      <c r="E636" t="s">
        <v>2197</v>
      </c>
      <c r="F636" s="73" t="s">
        <v>1689</v>
      </c>
      <c r="G636" s="72" t="s">
        <v>400</v>
      </c>
      <c r="H636" s="73" t="str">
        <f>IF(Proc[[#This Row],[type]]="LFF (MDG-F)",MID(Proc[[#This Row],[Obj]],13,10),"")</f>
        <v/>
      </c>
      <c r="J636" s="73" t="b">
        <f>Proc[[#This Row],[Requested]]=Proc[[#This Row],[CurrentParent]]</f>
        <v>0</v>
      </c>
      <c r="K636" s="73" t="str">
        <f>IF(Proc[[#This Row],[Author]]="Marcela Urrego",VLOOKUP(LEFT(Proc[[#This Row],[Requested]],1),Table3[#All],2,0),VLOOKUP(Proc[[#This Row],[Author]],Table4[],2,0))</f>
        <v>EL</v>
      </c>
      <c r="L636" s="73" t="s">
        <v>530</v>
      </c>
      <c r="M636" s="69">
        <v>45705.645752314813</v>
      </c>
      <c r="N636" s="74"/>
      <c r="O636" s="74"/>
      <c r="P636" s="74" t="str">
        <f ca="1">IF(Proc[[#This Row],[DaysAgeing]]&gt;5,"yep","on track")</f>
        <v>on track</v>
      </c>
      <c r="Q636" s="3">
        <f ca="1">IF(Proc[[#This Row],[DateClosed]]="",ABS(NETWORKDAYS(Proc[[#This Row],[DateOpened]],TODAY()))-1,ABS(NETWORKDAYS(Proc[[#This Row],[DateOpened]],Proc[[#This Row],[DateClosed]]))-1)</f>
        <v>1</v>
      </c>
      <c r="R636" s="74" t="s">
        <v>1033</v>
      </c>
      <c r="S636" s="73"/>
    </row>
    <row r="637" spans="1:19">
      <c r="A637" s="72" t="s">
        <v>2186</v>
      </c>
      <c r="B637" s="73" t="str">
        <f>IFERROR(VLOOKUP(Proc[[#This Row],[App]],Table2[],3,0),"open")</f>
        <v>open</v>
      </c>
      <c r="C637" s="72" t="s">
        <v>370</v>
      </c>
      <c r="D637" t="s">
        <v>1683</v>
      </c>
      <c r="E637" t="s">
        <v>2197</v>
      </c>
      <c r="F637" s="73" t="s">
        <v>1689</v>
      </c>
      <c r="G637" s="72" t="s">
        <v>400</v>
      </c>
      <c r="H637" s="73" t="str">
        <f>IF(Proc[[#This Row],[type]]="LFF (MDG-F)",MID(Proc[[#This Row],[Obj]],13,10),"")</f>
        <v/>
      </c>
      <c r="J637" s="73" t="b">
        <f>Proc[[#This Row],[Requested]]=Proc[[#This Row],[CurrentParent]]</f>
        <v>0</v>
      </c>
      <c r="K637" s="73" t="str">
        <f>IF(Proc[[#This Row],[Author]]="Marcela Urrego",VLOOKUP(LEFT(Proc[[#This Row],[Requested]],1),Table3[#All],2,0),VLOOKUP(Proc[[#This Row],[Author]],Table4[],2,0))</f>
        <v>EL</v>
      </c>
      <c r="L637" s="73" t="s">
        <v>530</v>
      </c>
      <c r="M637" s="69">
        <v>45705.645752314813</v>
      </c>
      <c r="N637" s="74"/>
      <c r="O637" s="74"/>
      <c r="P637" s="74" t="str">
        <f ca="1">IF(Proc[[#This Row],[DaysAgeing]]&gt;5,"yep","on track")</f>
        <v>on track</v>
      </c>
      <c r="Q637" s="3">
        <f ca="1">IF(Proc[[#This Row],[DateClosed]]="",ABS(NETWORKDAYS(Proc[[#This Row],[DateOpened]],TODAY()))-1,ABS(NETWORKDAYS(Proc[[#This Row],[DateOpened]],Proc[[#This Row],[DateClosed]]))-1)</f>
        <v>1</v>
      </c>
      <c r="R637" s="74" t="s">
        <v>1033</v>
      </c>
      <c r="S637" s="73"/>
    </row>
    <row r="638" spans="1:19">
      <c r="A638" t="s">
        <v>2205</v>
      </c>
      <c r="B638" s="73" t="str">
        <f>IFERROR(VLOOKUP(Proc[[#This Row],[App]],Table2[],3,0),"open")</f>
        <v>open</v>
      </c>
      <c r="C638" s="72" t="s">
        <v>370</v>
      </c>
      <c r="D638" t="s">
        <v>2199</v>
      </c>
      <c r="E638" t="s">
        <v>2201</v>
      </c>
      <c r="F638" s="73" t="s">
        <v>2203</v>
      </c>
      <c r="G638" s="72" t="s">
        <v>400</v>
      </c>
      <c r="H638" s="73" t="str">
        <f>IF(Proc[[#This Row],[type]]="LFF (MDG-F)",MID(Proc[[#This Row],[Obj]],13,10),"")</f>
        <v/>
      </c>
      <c r="J638" s="73" t="b">
        <f>Proc[[#This Row],[Requested]]=Proc[[#This Row],[CurrentParent]]</f>
        <v>0</v>
      </c>
      <c r="K638" s="73" t="str">
        <f>IF(Proc[[#This Row],[Author]]="Marcela Urrego",VLOOKUP(LEFT(Proc[[#This Row],[Requested]],1),Table3[#All],2,0),VLOOKUP(Proc[[#This Row],[Author]],Table4[],2,0))</f>
        <v>MGF</v>
      </c>
      <c r="L638" s="73" t="s">
        <v>530</v>
      </c>
      <c r="M638" s="69">
        <v>45705.71533564815</v>
      </c>
      <c r="N638" s="74"/>
      <c r="O638" s="74"/>
      <c r="P638" s="74" t="str">
        <f ca="1">IF(Proc[[#This Row],[DaysAgeing]]&gt;5,"yep","on track")</f>
        <v>on track</v>
      </c>
      <c r="Q638" s="3">
        <f ca="1">IF(Proc[[#This Row],[DateClosed]]="",ABS(NETWORKDAYS(Proc[[#This Row],[DateOpened]],TODAY()))-1,ABS(NETWORKDAYS(Proc[[#This Row],[DateOpened]],Proc[[#This Row],[DateClosed]]))-1)</f>
        <v>1</v>
      </c>
      <c r="R638" s="74" t="s">
        <v>538</v>
      </c>
      <c r="S638" s="73"/>
    </row>
    <row r="639" spans="1:19">
      <c r="A639" t="s">
        <v>2205</v>
      </c>
      <c r="B639" s="73" t="str">
        <f>IFERROR(VLOOKUP(Proc[[#This Row],[App]],Table2[],3,0),"open")</f>
        <v>open</v>
      </c>
      <c r="C639" s="72" t="s">
        <v>370</v>
      </c>
      <c r="D639" t="s">
        <v>2200</v>
      </c>
      <c r="E639" t="s">
        <v>2202</v>
      </c>
      <c r="F639" s="73" t="s">
        <v>2204</v>
      </c>
      <c r="G639" s="72" t="s">
        <v>400</v>
      </c>
      <c r="H639" s="73" t="str">
        <f>IF(Proc[[#This Row],[type]]="LFF (MDG-F)",MID(Proc[[#This Row],[Obj]],13,10),"")</f>
        <v/>
      </c>
      <c r="J639" s="73" t="b">
        <f>Proc[[#This Row],[Requested]]=Proc[[#This Row],[CurrentParent]]</f>
        <v>0</v>
      </c>
      <c r="K639" s="73" t="str">
        <f>IF(Proc[[#This Row],[Author]]="Marcela Urrego",VLOOKUP(LEFT(Proc[[#This Row],[Requested]],1),Table3[#All],2,0),VLOOKUP(Proc[[#This Row],[Author]],Table4[],2,0))</f>
        <v>MGF</v>
      </c>
      <c r="L639" s="73" t="s">
        <v>530</v>
      </c>
      <c r="M639" s="69">
        <v>45705.71533564815</v>
      </c>
      <c r="N639" s="74"/>
      <c r="O639" s="74"/>
      <c r="P639" s="74" t="str">
        <f ca="1">IF(Proc[[#This Row],[DaysAgeing]]&gt;5,"yep","on track")</f>
        <v>on track</v>
      </c>
      <c r="Q639" s="3">
        <f ca="1">IF(Proc[[#This Row],[DateClosed]]="",ABS(NETWORKDAYS(Proc[[#This Row],[DateOpened]],TODAY()))-1,ABS(NETWORKDAYS(Proc[[#This Row],[DateOpened]],Proc[[#This Row],[DateClosed]]))-1)</f>
        <v>1</v>
      </c>
      <c r="R639" s="74" t="s">
        <v>538</v>
      </c>
      <c r="S639" s="73"/>
    </row>
  </sheetData>
  <phoneticPr fontId="0" type="noConversion"/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G2:G639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1947</v>
      </c>
      <c r="B1" t="str">
        <f>LEFT(A1,22)</f>
        <v>CLFF_VMCA$$$KR07DB3307</v>
      </c>
    </row>
    <row r="2" spans="1:2">
      <c r="A2" s="70" t="s">
        <v>1948</v>
      </c>
      <c r="B2" s="62" t="str">
        <f t="shared" ref="B2:B11" si="0">LEFT(A2,22)</f>
        <v>CLFF_VMCA$$$KR07DB3305</v>
      </c>
    </row>
    <row r="3" spans="1:2">
      <c r="A3" s="71" t="s">
        <v>1949</v>
      </c>
      <c r="B3" s="62" t="str">
        <f t="shared" si="0"/>
        <v>CLFF_VMCA$$$US10DB3015</v>
      </c>
    </row>
    <row r="4" spans="1:2">
      <c r="A4" s="70" t="s">
        <v>1950</v>
      </c>
      <c r="B4" s="62" t="str">
        <f t="shared" si="0"/>
        <v>CLFF_VMCA$$$US10DB3018</v>
      </c>
    </row>
    <row r="5" spans="1:2">
      <c r="A5" s="71" t="s">
        <v>1951</v>
      </c>
      <c r="B5" s="62" t="str">
        <f t="shared" si="0"/>
        <v>CLFF_VMCA$$$US10DB3019</v>
      </c>
    </row>
    <row r="6" spans="1:2">
      <c r="A6" s="70" t="s">
        <v>1952</v>
      </c>
      <c r="B6" s="62" t="str">
        <f t="shared" si="0"/>
        <v>CLFF_VMCA$$$US10DB3010</v>
      </c>
    </row>
    <row r="7" spans="1:2">
      <c r="A7" s="71" t="s">
        <v>1953</v>
      </c>
      <c r="B7" s="62" t="str">
        <f t="shared" si="0"/>
        <v>CLFF_VMCA$$$KR16DB3301</v>
      </c>
    </row>
    <row r="8" spans="1:2">
      <c r="A8" s="70" t="s">
        <v>1954</v>
      </c>
      <c r="B8" s="62" t="str">
        <f t="shared" si="0"/>
        <v>CLFF_VMCA$$$KR15DB3300</v>
      </c>
    </row>
    <row r="9" spans="1:2">
      <c r="A9" s="71" t="s">
        <v>1955</v>
      </c>
      <c r="B9" s="62" t="str">
        <f t="shared" si="0"/>
        <v>CLFF_VMCA$$$KR15DB3302</v>
      </c>
    </row>
    <row r="10" spans="1:2">
      <c r="A10" s="70" t="s">
        <v>1956</v>
      </c>
      <c r="B10" s="62" t="str">
        <f t="shared" si="0"/>
        <v>CLFF_VMCA$$$KR15DB3307</v>
      </c>
    </row>
    <row r="11" spans="1:2">
      <c r="A11" s="71" t="s">
        <v>1957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4"/>
  <sheetViews>
    <sheetView topLeftCell="A82" workbookViewId="0">
      <selection activeCell="F112" sqref="F112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1767</v>
      </c>
      <c r="B113" t="s">
        <v>596</v>
      </c>
    </row>
    <row r="114" spans="1:2">
      <c r="A114" t="s">
        <v>1969</v>
      </c>
      <c r="B114" t="s">
        <v>595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2025-02-18T06:26:45Z</dcterms:modified>
  <cp:category/>
  <cp:contentStatus/>
</cp:coreProperties>
</file>