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69055A1-4533-443F-8729-68E84855D1D2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518" i="1" l="1"/>
  <c r="J7517" i="1"/>
  <c r="J7516" i="1"/>
  <c r="J7515" i="1"/>
  <c r="J7513" i="1"/>
  <c r="J7512" i="1"/>
  <c r="J7511" i="1"/>
  <c r="J7510" i="1"/>
  <c r="J7509" i="1"/>
  <c r="J7497" i="1"/>
  <c r="J7496" i="1"/>
  <c r="J7495" i="1"/>
  <c r="J7494" i="1"/>
  <c r="J7493" i="1"/>
  <c r="J7485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14" i="1"/>
  <c r="J7519" i="1"/>
  <c r="J7520" i="1"/>
  <c r="J7521" i="1"/>
  <c r="J7522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8" i="1"/>
  <c r="J7489" i="1"/>
  <c r="J7490" i="1"/>
  <c r="J7491" i="1"/>
  <c r="J7492" i="1"/>
  <c r="J7498" i="1"/>
  <c r="J7499" i="1"/>
  <c r="J7500" i="1"/>
  <c r="J7501" i="1"/>
  <c r="J7502" i="1"/>
  <c r="J7503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J7486" i="1"/>
  <c r="K7486" i="1"/>
  <c r="Q7486" i="1"/>
  <c r="P7486" i="1" s="1"/>
  <c r="B7484" i="1"/>
  <c r="B7485" i="1"/>
  <c r="H7484" i="1"/>
  <c r="H7485" i="1"/>
  <c r="J7484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<sst xmlns="http://schemas.openxmlformats.org/spreadsheetml/2006/main" count="64780" uniqueCount="10065">
  <si>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</si>
  <si>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</si>
  <si>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</si>
  <si>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</si>
  <si>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</si>
  <si>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</si>
  <si>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</si>
  <si>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</si>
  <si>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</si>
  <si>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</si>
  <si>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</si>
  <si>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</si>
  <si>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</si>
  <si>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</si>
  <si>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</si>
  <si>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</si>
  <si>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</si>
  <si>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</si>
  <si>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</si>
  <si>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</si>
  <si>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</si>
  <si>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</si>
  <si>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</si>
  <si>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</si>
  <si>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</si>
  <si>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</si>
  <si>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</si>
  <si>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</si>
  <si>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</si>
  <si>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</si>
  <si>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</si>
  <si>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</si>
  <si>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</si>
  <si>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</si>
  <si>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</si>
  <si>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</si>
  <si>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</si>
  <si>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</si>
  <si>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</si>
  <si>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</si>
  <si>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</si>
  <si>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</si>
  <si>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</si>
  <si>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</si>
  <si>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</si>
  <si>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</si>
  <si>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</si>
  <si>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</si>
  <si>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</si>
  <si>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</si>
  <si>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</si>
  <si>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</si>
  <si>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</si>
  <si>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</si>
  <si>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</si>
  <si>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</si>
  <si>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</si>
  <si>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</si>
  <si>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</si>
  <si>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</si>
  <si>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</si>
  <si>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</si>
  <si>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</si>
  <si>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</si>
  <si>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</si>
  <si>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</si>
  <si>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</si>
  <si>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</si>
  <si>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</si>
  <si>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</si>
  <si>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</si>
  <si>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</si>
  <si>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</si>
  <si>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</si>
  <si>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</si>
  <si>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</si>
  <si>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</si>
  <si>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</si>
  <si>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</si>
  <si>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</si>
  <si>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</si>
  <si>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</si>
  <si>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</si>
  <si>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</si>
  <si>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</si>
  <si>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</si>
  <si>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</si>
  <si>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</si>
  <si>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</si>
  <si>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</si>
  <si>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</si>
  <si>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</si>
  <si>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</si>
  <si>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</si>
  <si>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</si>
  <si>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</si>
  <si>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</si>
  <si>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</si>
  <si>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</si>
  <si>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</si>
  <si>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</si>
  <si>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</si>
  <si>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</si>
  <si>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</si>
  <si>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</si>
  <si>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</si>
  <si>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</si>
  <si>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</si>
  <si>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</si>
  <si>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</si>
  <si>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</si>
  <si>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</si>
  <si>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</si>
  <si>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</si>
  <si>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</si>
  <si>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</si>
  <si>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</si>
  <si>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</si>
  <si>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</si>
  <si>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</si>
  <si>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</si>
  <si>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</si>
  <si>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</si>
  <si>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</si>
  <si>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</si>
  <si>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</si>
  <si>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</si>
  <si>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</si>
  <si>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</si>
  <si>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</si>
  <si>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</si>
  <si>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</si>
  <si>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</si>
  <si>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</si>
  <si>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</si>
  <si>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</si>
  <si>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</si>
  <si>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</si>
  <si>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</si>
  <si>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</si>
  <si>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</si>
  <si>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</si>
  <si>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</si>
  <si>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</si>
  <si>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</si>
  <si>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</si>
  <si>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</si>
  <si>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</si>
  <si>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</si>
  <si>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</si>
  <si>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</si>
  <si>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</si>
  <si>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</si>
  <si>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</si>
  <si>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</si>
  <si>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</si>
  <si>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</si>
  <si>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</si>
  <si>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</si>
  <si>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</si>
  <si>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</si>
  <si>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</si>
  <si>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</si>
  <si>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</si>
  <si>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</si>
  <si>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</si>
  <si>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</si>
  <si>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</si>
  <si>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</si>
  <si>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</si>
  <si>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</si>
  <si>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</si>
  <si>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</si>
  <si>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</si>
  <si>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</si>
  <si>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</si>
  <si>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</si>
  <si>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</si>
  <si>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</si>
  <si>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</si>
  <si>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</si>
  <si>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</si>
  <si>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</si>
  <si>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</si>
  <si>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</si>
  <si>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</si>
  <si>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</si>
  <si>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</si>
  <si>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</si>
  <si>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</si>
  <si>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</si>
  <si>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</si>
  <si>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</si>
  <si>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</si>
  <si>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</si>
  <si>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</si>
  <si>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</si>
  <si>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</si>
  <si>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</si>
  <si>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</si>
  <si>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</si>
  <si>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</si>
  <si>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</si>
  <si>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</si>
  <si>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</si>
  <si>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</si>
  <si>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</si>
  <si>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</si>
  <si>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</si>
  <si>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</si>
  <si>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</si>
  <si>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</si>
  <si>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</si>
  <si>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</si>
  <si>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</si>
  <si>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</si>
  <si>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</si>
  <si>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</si>
  <si>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</si>
  <si>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</si>
  <si>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</si>
  <si>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</si>
  <si>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</si>
  <si>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</si>
  <si>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</si>
  <si>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</si>
  <si>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</si>
  <si>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</si>
  <si>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</si>
  <si>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</si>
  <si>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</si>
  <si>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</si>
  <si>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</si>
  <si>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</si>
  <si>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</si>
  <si>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</si>
  <si>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</si>
  <si>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</si>
  <si>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</si>
  <si>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</si>
  <si>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</si>
  <si>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</si>
  <si>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</si>
  <si>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</si>
  <si>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</si>
  <si>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</si>
  <si>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</si>
  <si>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</si>
  <si>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</si>
  <si>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</si>
  <si>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</si>
  <si>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</si>
  <si>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</si>
  <si>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</si>
  <si>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</si>
  <si>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</si>
  <si>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</si>
  <si>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</si>
  <si>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</si>
  <si>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</si>
  <si>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</si>
  <si>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</si>
  <si>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</si>
  <si>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</si>
  <si>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</si>
  <si>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</si>
  <si>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</si>
  <si>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</si>
  <si>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</si>
  <si>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</si>
  <si>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</si>
  <si>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</si>
  <si>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</si>
  <si>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</si>
  <si>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</si>
  <si>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</si>
  <si>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</si>
  <si>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</si>
  <si>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</si>
  <si>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</si>
  <si>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</si>
  <si>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</si>
  <si>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</si>
  <si>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</si>
  <si>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</si>
  <si>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</si>
  <si>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</si>
  <si>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</si>
  <si>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</si>
  <si>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</si>
  <si>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</si>
  <si>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</si>
  <si>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</si>
  <si>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</si>
  <si>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</si>
  <si>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</si>
  <si>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</si>
  <si>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</si>
  <si>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</si>
  <si>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</si>
  <si>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</si>
  <si>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</si>
  <si>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</si>
  <si>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</si>
  <si>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</si>
  <si>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</si>
  <si>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</si>
  <si>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</si>
  <si>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</si>
  <si>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</si>
  <si>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</si>
  <si>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</si>
  <si>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</si>
  <si>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</si>
  <si>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</si>
  <si>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</si>
  <si>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</si>
  <si>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</si>
  <si>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</si>
  <si>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</si>
  <si>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</si>
  <si>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</si>
  <si>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</si>
  <si>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</si>
  <si>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</si>
  <si>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</si>
  <si>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</si>
  <si>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</si>
  <si>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</si>
  <si>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</si>
  <si>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</si>
  <si>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</si>
  <si>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</si>
  <si>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</si>
  <si>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</si>
  <si>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</si>
  <si>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</si>
  <si>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</si>
  <si>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</si>
  <si>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</si>
  <si>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</si>
  <si>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</si>
  <si>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</si>
  <si>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</si>
  <si>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</si>
  <si>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</si>
  <si>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</si>
  <si>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</si>
  <si>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</si>
  <si>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</si>
  <si>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</si>
  <si>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</si>
  <si>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</si>
  <si>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</si>
  <si>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</si>
  <si>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</si>
  <si>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</si>
  <si>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</si>
  <si>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</si>
  <si>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</si>
  <si>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</si>
  <si>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</si>
  <si>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</si>
  <si>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</si>
  <si>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</si>
  <si>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</si>
  <si>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</si>
  <si>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</si>
  <si>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</si>
  <si>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</si>
  <si>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</si>
  <si>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</si>
  <si>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</si>
  <si>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</si>
  <si>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</si>
  <si>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</si>
  <si>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</si>
  <si>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</si>
  <si>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</si>
  <si>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</si>
  <si>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</si>
  <si>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</si>
  <si>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</si>
  <si>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</si>
  <si>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</si>
  <si>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</si>
  <si>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</si>
  <si>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</si>
  <si>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</si>
  <si>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</si>
  <si>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</si>
  <si>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</si>
  <si>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</si>
  <si>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</si>
  <si>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</si>
  <si>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</si>
  <si>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</si>
  <si>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</si>
  <si>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</si>
  <si>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</si>
  <si>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</si>
  <si>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</si>
  <si>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</si>
  <si>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</si>
  <si>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</si>
  <si>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</si>
  <si>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</si>
  <si>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</si>
  <si>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</si>
  <si>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</si>
  <si>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</si>
  <si>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</si>
  <si>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</si>
  <si>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</si>
  <si>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</si>
  <si>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</si>
  <si>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</si>
  <si>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</si>
  <si>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</si>
  <si>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</si>
  <si>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</si>
  <si>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</si>
  <si>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</si>
  <si>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</si>
  <si>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</si>
  <si>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</si>
  <si>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</si>
  <si>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</si>
  <si>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</si>
  <si>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</si>
  <si>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</si>
  <si>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</si>
  <si>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</si>
  <si>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</si>
  <si>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</si>
  <si>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</si>
  <si>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</si>
  <si>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</si>
  <si>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</si>
  <si>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</si>
  <si>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</si>
  <si>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</si>
  <si>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</si>
  <si>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</si>
  <si>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</si>
  <si>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</si>
  <si>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</si>
  <si>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</si>
  <si>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</si>
  <si>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</si>
  <si>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</si>
  <si>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</si>
  <si>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</si>
  <si>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</si>
  <si>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</si>
  <si>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</si>
  <si>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</si>
  <si>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</si>
  <si>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</si>
  <si>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</si>
  <si>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</si>
  <si>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</si>
  <si>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</si>
  <si>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</si>
  <si>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</si>
  <si>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</si>
  <si>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</si>
  <si>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</si>
  <si>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</si>
  <si>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</si>
  <si>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</si>
  <si>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</si>
  <si>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</si>
  <si>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</si>
  <si>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</si>
  <si>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</si>
  <si>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</si>
  <si>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</si>
  <si>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</si>
  <si>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</si>
  <si>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</si>
  <si>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</si>
  <si>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</si>
  <si>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</si>
  <si>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</si>
  <si>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</si>
  <si>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</si>
  <si>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</si>
  <si>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</si>
  <si>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</si>
  <si>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</si>
  <si>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</si>
  <si>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</si>
  <si>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</si>
  <si>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</si>
  <si>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</si>
  <si>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</si>
  <si>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</si>
  <si>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</si>
  <si>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</si>
  <si>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</si>
  <si>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</si>
  <si>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</si>
  <si>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</si>
  <si>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</si>
  <si>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</si>
  <si>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</si>
  <si>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</si>
  <si>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</si>
  <si>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</si>
  <si>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</si>
  <si>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</si>
  <si>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</si>
  <si>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</si>
  <si>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</si>
  <si>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</si>
  <si>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</si>
  <si>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</si>
  <si>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</si>
  <si>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</si>
  <si>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</si>
  <si>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</si>
  <si>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</si>
  <si>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</si>
  <si>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</si>
  <si>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</si>
  <si>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</si>
  <si>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</si>
  <si>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</si>
  <si>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</si>
  <si>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</si>
  <si>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</si>
  <si>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</si>
  <si>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</si>
  <si>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</si>
  <si>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</si>
  <si>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</si>
  <si>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</si>
  <si>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</si>
  <si>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</si>
  <si>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</si>
  <si>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</si>
  <si>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</si>
  <si>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</si>
  <si>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</si>
  <si>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</si>
  <si>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</si>
  <si>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</si>
  <si>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</si>
  <si>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</si>
  <si>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</si>
  <si>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</si>
  <si>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</si>
  <si>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</si>
  <si>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</si>
  <si>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</si>
  <si>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</si>
  <si>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</si>
  <si>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</si>
  <si>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</si>
  <si>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</si>
  <si>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</si>
  <si>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</si>
  <si>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</si>
  <si>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</si>
  <si>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</si>
  <si>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</si>
  <si>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</si>
  <si>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</si>
  <si>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</si>
  <si>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</si>
  <si>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</si>
  <si>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</si>
  <si>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</si>
  <si>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</si>
  <si>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</si>
  <si>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</si>
  <si>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</si>
  <si>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</si>
  <si>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</si>
  <si>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</si>
  <si>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</si>
  <si>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</si>
  <si>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</si>
  <si>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</si>
  <si>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</si>
  <si>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</si>
  <si>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</si>
  <si>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</si>
  <si>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</si>
  <si>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</si>
  <si>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</si>
  <si>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</si>
  <si>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</si>
  <si>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</si>
  <si>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</si>
  <si>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</si>
  <si>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</si>
  <si>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</si>
  <si>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</si>
  <si>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</si>
  <si>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</si>
  <si>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</si>
  <si>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</si>
  <si>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</si>
  <si>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</si>
  <si>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</si>
  <si>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</si>
  <si>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</si>
  <si>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</si>
  <si>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</si>
  <si>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</si>
  <si>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</si>
  <si>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</si>
  <si>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</si>
  <si>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</si>
  <si>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</si>
  <si>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</si>
  <si>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</si>
  <si>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</si>
  <si>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</si>
  <si>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</si>
  <si>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</si>
  <si>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</si>
  <si>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</si>
  <si>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</si>
  <si>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</si>
  <si>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</si>
  <si>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</si>
  <si>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</si>
  <si>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</si>
  <si>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</si>
  <si>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</si>
  <si>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</si>
  <si>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</si>
  <si>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</si>
  <si>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</si>
  <si>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</si>
  <si>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</si>
  <si>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</si>
  <si>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</si>
  <si>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</si>
  <si>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</si>
  <si>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</si>
  <si>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</si>
  <si>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</si>
  <si>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</si>
  <si>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</si>
  <si>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</si>
  <si>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</si>
  <si>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</si>
  <si>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</si>
  <si>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</si>
  <si>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</si>
  <si>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</si>
  <si>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</si>
  <si>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</si>
  <si>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</si>
  <si>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</si>
  <si>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</si>
  <si>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</si>
  <si>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</si>
  <si>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</si>
  <si>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</si>
  <si>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</si>
  <si>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</si>
  <si>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</si>
  <si>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</si>
  <si>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</si>
  <si>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</si>
  <si>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</si>
  <si>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</si>
  <si>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</si>
  <si>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</si>
  <si>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</si>
  <si>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</si>
  <si>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</si>
  <si>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</si>
  <si>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</si>
  <si>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</si>
  <si>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</si>
  <si>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</si>
  <si>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</si>
  <si>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</si>
  <si>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</si>
  <si>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</si>
  <si>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</si>
  <si>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</si>
  <si>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</si>
  <si>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</si>
  <si>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</si>
  <si>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</si>
  <si>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</si>
  <si>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</si>
  <si>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</si>
  <si>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</si>
  <si>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</si>
  <si>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</si>
  <si>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</si>
  <si>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</si>
  <si>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</si>
  <si>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</si>
  <si>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</si>
  <si>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</si>
  <si>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</si>
  <si>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</si>
  <si>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</si>
  <si>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</si>
  <si>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</si>
  <si>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</si>
  <si>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</si>
  <si>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</si>
  <si>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</si>
  <si>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</si>
  <si>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</si>
  <si>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</si>
  <si>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</si>
  <si>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</si>
  <si>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</si>
  <si>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</si>
  <si>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</si>
  <si>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</si>
  <si>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</si>
  <si>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</si>
  <si>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</si>
  <si>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</si>
  <si>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</si>
  <si>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</si>
  <si>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</si>
  <si>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</si>
  <si>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</si>
  <si>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</si>
  <si>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</si>
  <si>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</si>
  <si>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</si>
  <si>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</si>
  <si>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</si>
  <si>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</si>
  <si>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</si>
  <si>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</si>
  <si>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</si>
  <si>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</si>
  <si>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</si>
  <si>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</si>
  <si>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</si>
  <si>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</si>
  <si>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</si>
  <si>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</si>
  <si>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</si>
  <si>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</si>
  <si>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</si>
  <si>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</si>
  <si>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</si>
  <si>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</si>
  <si>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</si>
  <si>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</si>
  <si>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</si>
  <si>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</si>
  <si>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</si>
  <si>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</si>
  <si>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</si>
  <si>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</si>
  <si>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</si>
  <si>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</si>
  <si>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</si>
  <si>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</si>
  <si>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</si>
  <si>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</si>
  <si>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</si>
  <si>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</si>
  <si>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</si>
  <si>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</si>
  <si>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</si>
  <si>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</si>
  <si>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</si>
  <si>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</si>
  <si>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</si>
  <si>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</si>
  <si>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</si>
  <si>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</si>
  <si>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</si>
  <si>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</si>
  <si>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</si>
  <si>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</si>
  <si>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</si>
  <si>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</si>
  <si>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</si>
  <si>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</si>
  <si>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</si>
  <si>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</si>
  <si>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</si>
  <si>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</si>
  <si>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</si>
  <si>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</si>
  <si>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</si>
  <si>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</si>
  <si>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</si>
  <si>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</si>
  <si>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</si>
  <si>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</si>
  <si>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</si>
  <si>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</si>
  <si>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</si>
  <si>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</si>
  <si>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</si>
  <si>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</si>
  <si>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</si>
  <si>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</si>
  <si>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</si>
  <si>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</si>
  <si>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</si>
  <si>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</si>
  <si>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</si>
  <si>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</si>
  <si>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</si>
  <si>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</si>
  <si>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</si>
  <si>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</si>
  <si>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</si>
  <si>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</si>
  <si>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</si>
  <si>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</si>
  <si>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</si>
  <si>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</si>
  <si>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</si>
  <si>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</si>
  <si>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</si>
  <si>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</si>
  <si>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</si>
  <si>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</si>
  <si>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</si>
  <si>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</si>
  <si>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</si>
  <si>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</si>
  <si>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</si>
  <si>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</si>
  <si>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</si>
  <si>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</si>
  <si>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</si>
  <si>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</si>
  <si>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</si>
  <si>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</si>
  <si>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</si>
  <si>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</si>
  <si>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</si>
  <si>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</si>
  <si>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</si>
  <si>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</si>
  <si>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</si>
  <si>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</si>
  <si>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</si>
  <si>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</si>
  <si>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</si>
  <si>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</si>
  <si>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</si>
  <si>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</si>
  <si>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</si>
  <si>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</si>
  <si>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</si>
  <si>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</si>
  <si>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</si>
  <si>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</si>
  <si>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</si>
  <si>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</si>
  <si>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</si>
  <si>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</si>
  <si>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</si>
  <si>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</si>
  <si>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</si>
  <si>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</si>
  <si>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</si>
  <si>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</si>
  <si>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</si>
  <si>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</si>
  <si>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</si>
  <si>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</si>
  <si>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</si>
  <si>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</si>
  <si>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</si>
  <si>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</si>
  <si>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</si>
  <si>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</si>
  <si>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</si>
  <si>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</si>
  <si>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</si>
  <si>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</si>
  <si>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</si>
  <si>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</si>
  <si>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</si>
  <si>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</si>
  <si>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</si>
  <si>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</si>
  <si>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</si>
  <si>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</si>
  <si>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</si>
  <si>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</si>
  <si>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</si>
  <si>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</si>
  <si>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</si>
  <si>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</si>
  <si>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</si>
  <si>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</si>
  <si>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</si>
  <si>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</si>
  <si>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</si>
  <si>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</si>
  <si>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</si>
  <si>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</si>
  <si>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</si>
  <si>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</si>
  <si>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</si>
  <si>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</si>
  <si>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</si>
  <si>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</si>
  <si>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</si>
  <si>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</si>
  <si>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</si>
  <si>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</si>
  <si>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</si>
  <si>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</si>
  <si>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</si>
  <si>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</si>
  <si>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</si>
  <si>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</si>
  <si>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</si>
  <si>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</si>
  <si>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</si>
  <si>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</si>
  <si>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</si>
  <si>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</si>
  <si>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</si>
  <si>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</si>
  <si>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</si>
  <si>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</si>
  <si>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</si>
  <si>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</si>
  <si>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</si>
  <si>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</si>
  <si>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</si>
  <si>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</si>
  <si>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</si>
  <si>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</si>
  <si>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</si>
  <si>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</si>
  <si>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</si>
  <si>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</si>
  <si>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</si>
  <si>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</si>
  <si>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</si>
  <si>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</si>
  <si>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</si>
  <si>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</si>
  <si>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</si>
  <si>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</si>
  <si>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</si>
  <si>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</si>
  <si>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</si>
  <si>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</si>
  <si>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</si>
  <si>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</si>
  <si>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</si>
  <si>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</si>
  <si>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</si>
  <si>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</si>
  <si>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</si>
  <si>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</si>
  <si>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</si>
  <si>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</si>
  <si>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</si>
  <si>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</si>
  <si>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</si>
  <si>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</si>
  <si>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</si>
  <si>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</si>
  <si>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</si>
  <si>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</si>
  <si>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</si>
  <si>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</si>
  <si>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</si>
  <si>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</si>
  <si>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</si>
  <si>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</si>
  <si>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</si>
  <si>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</si>
  <si>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</si>
  <si>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</si>
  <si>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</si>
  <si>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</si>
  <si>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</si>
  <si>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</si>
  <si>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</si>
  <si>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</si>
  <si>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</si>
  <si>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</si>
  <si>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</si>
  <si>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</si>
  <si>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</si>
  <si>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</si>
  <si>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</si>
  <si>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</si>
  <si>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</si>
  <si>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</si>
  <si>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</si>
  <si>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</si>
  <si>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</si>
  <si>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</si>
  <si>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</si>
  <si>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</si>
  <si>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</si>
  <si>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</si>
  <si>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</si>
  <si>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</si>
  <si>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</si>
  <si>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</si>
  <si>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</si>
  <si>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</si>
  <si>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</si>
  <si>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</si>
  <si>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</si>
  <si>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</si>
  <si>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</si>
  <si>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</si>
  <si>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</si>
  <si>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</si>
  <si>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</si>
  <si>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</si>
  <si>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</si>
  <si>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</si>
  <si>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</si>
  <si>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</si>
  <si>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</si>
  <si>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</si>
  <si>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</si>
  <si>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</si>
  <si>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</si>
  <si>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</si>
  <si>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</si>
  <si>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</si>
  <si>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</si>
  <si>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</si>
  <si>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</si>
  <si>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</si>
  <si>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</si>
  <si>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</si>
  <si>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</si>
  <si>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</si>
  <si>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</si>
  <si>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</si>
  <si>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</si>
  <si>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</si>
  <si>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</si>
  <si>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</si>
  <si>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</si>
  <si>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</si>
  <si>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</si>
  <si>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</si>
  <si>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</si>
  <si>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</si>
  <si>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</si>
  <si>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</si>
  <si>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</si>
  <si>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</si>
  <si>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</si>
  <si>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</si>
  <si>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</si>
  <si>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</si>
  <si>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</si>
  <si>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</si>
  <si>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</si>
  <si>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</si>
  <si>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</si>
  <si>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</si>
  <si>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</si>
  <si>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</si>
  <si>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</si>
  <si>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</si>
  <si>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</si>
  <si>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</si>
  <si>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</si>
  <si>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</si>
  <si>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</si>
  <si>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</si>
  <si>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</si>
  <si>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</si>
  <si>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</si>
  <si>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</si>
  <si>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</si>
  <si>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</si>
  <si>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</si>
  <si>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</si>
  <si>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</si>
  <si>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</si>
  <si>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</si>
  <si>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</si>
  <si>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</si>
  <si>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</si>
  <si>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</si>
  <si>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</si>
  <si>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</si>
  <si>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</si>
  <si>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</si>
  <si>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</si>
  <si>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</si>
  <si>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</si>
  <si>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</si>
  <si>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</si>
  <si>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</si>
  <si>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</si>
  <si>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</si>
  <si>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</si>
  <si>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</si>
  <si>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</si>
  <si>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</si>
  <si>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</si>
  <si>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</si>
  <si>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</si>
  <si>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</si>
  <si>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</si>
  <si>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</si>
  <si>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</si>
  <si>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</si>
  <si>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</si>
  <si>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</si>
  <si>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</si>
  <si>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</si>
  <si>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</si>
  <si>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</si>
  <si>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</si>
  <si>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</si>
  <si>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</si>
  <si>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</si>
  <si>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</si>
  <si>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</si>
  <si>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</si>
  <si>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</si>
  <si>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</si>
  <si>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</si>
  <si>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</si>
  <si>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</si>
  <si>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</si>
  <si>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</si>
  <si>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</si>
  <si>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</si>
  <si>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</si>
  <si>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</si>
  <si>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</si>
  <si>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</si>
  <si>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</si>
  <si>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</si>
  <si>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</si>
  <si>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</si>
  <si>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</si>
  <si>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</si>
  <si>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</si>
  <si>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</si>
  <si>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</si>
  <si>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</si>
  <si>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</si>
  <si>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</si>
  <si>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</si>
  <si>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</si>
  <si>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</si>
  <si>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</si>
  <si>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</si>
  <si>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</si>
  <si>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</si>
  <si>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</si>
  <si>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</si>
  <si>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</si>
  <si>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</si>
  <si>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</si>
  <si>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</si>
  <si>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</si>
  <si>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</si>
  <si>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</si>
  <si>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</si>
  <si>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</si>
  <si>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</si>
  <si>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</si>
  <si>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</si>
  <si>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</si>
  <si>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</si>
  <si>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</si>
  <si>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</si>
  <si>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</si>
  <si>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</si>
  <si>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</si>
  <si>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</si>
  <si>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</si>
  <si>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</si>
  <si>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</si>
  <si>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</si>
  <si>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</si>
  <si>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</si>
  <si>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</si>
  <si>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</si>
  <si>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</si>
  <si>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</si>
  <si>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</si>
  <si>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</si>
  <si>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</si>
  <si>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</si>
  <si>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</si>
  <si>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</si>
  <si>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</si>
  <si>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</si>
  <si>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</si>
  <si>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</si>
  <si>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</si>
  <si>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</si>
  <si>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</si>
  <si>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</si>
  <si>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</si>
  <si>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</si>
  <si>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</si>
  <si>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</si>
  <si>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</si>
  <si>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</si>
  <si>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</si>
  <si>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</si>
  <si>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</si>
  <si>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</si>
  <si>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</si>
  <si>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</si>
  <si>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</si>
  <si>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</si>
  <si>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</si>
  <si>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</si>
  <si>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</si>
  <si>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</si>
  <si>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</si>
  <si>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</si>
  <si>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</si>
  <si>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</si>
  <si>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</si>
  <si>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</si>
  <si>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</si>
  <si>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</si>
  <si>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</si>
  <si>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</si>
  <si>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</si>
  <si>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</si>
  <si>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</si>
  <si>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</si>
  <si>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</si>
  <si>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</si>
  <si>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</si>
  <si>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</si>
  <si>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</si>
  <si>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</si>
  <si>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</si>
  <si>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</si>
  <si>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</si>
  <si>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</si>
  <si>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</si>
  <si>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</si>
  <si>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</si>
  <si>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</si>
  <si>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</si>
  <si>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</si>
  <si>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</si>
  <si>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</si>
  <si>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</si>
  <si>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</si>
  <si>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</si>
  <si>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</si>
  <si>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</si>
  <si>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</si>
  <si>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</si>
  <si>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</si>
  <si>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</si>
  <si>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</si>
  <si>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</si>
  <si>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</si>
  <si>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</si>
  <si>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</si>
  <si>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</si>
  <si>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</si>
  <si>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</si>
  <si>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</si>
  <si>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</si>
  <si>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</si>
  <si>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</si>
  <si>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</si>
  <si>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</si>
  <si>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</si>
  <si>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</si>
  <si>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</si>
  <si>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</si>
  <si>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</si>
  <si>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</si>
  <si>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</si>
  <si>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</si>
  <si>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</si>
  <si>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</si>
  <si>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</si>
  <si>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</si>
  <si>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</si>
  <si>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</si>
  <si>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</si>
  <si>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</si>
  <si>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</si>
  <si>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</si>
  <si>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</si>
  <si>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</si>
  <si>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</si>
  <si>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</si>
  <si>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</si>
  <si>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</si>
  <si>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</si>
  <si>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</si>
  <si>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</si>
  <si>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</si>
  <si>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</si>
  <si>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</si>
  <si>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</si>
  <si>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</si>
  <si>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</si>
  <si>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</si>
  <si>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</si>
  <si>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</si>
  <si>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</si>
  <si>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</si>
  <si>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</si>
  <si>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</si>
  <si>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</si>
  <si>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</si>
  <si>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</si>
  <si>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</si>
  <si>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</si>
  <si>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</si>
  <si>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</si>
  <si>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</si>
  <si>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</si>
  <si>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</si>
  <si>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</si>
  <si>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</si>
  <si>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</si>
  <si>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</si>
  <si>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</si>
  <si>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</si>
  <si>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</si>
  <si>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</si>
  <si>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</si>
  <si>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</si>
  <si>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</si>
  <si>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</si>
  <si>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</si>
  <si>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</si>
  <si>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</si>
  <si>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</si>
  <si>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</si>
  <si>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</si>
  <si>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</si>
  <si>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</si>
  <si>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</si>
  <si>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</si>
  <si>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</si>
  <si>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</si>
  <si>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</si>
  <si>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</si>
  <si>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</si>
  <si>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</si>
  <si>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</si>
  <si>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</si>
  <si>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</si>
  <si>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</si>
  <si>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</si>
  <si>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</si>
  <si>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</si>
  <si>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</si>
  <si>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</si>
  <si>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</si>
  <si>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</si>
  <si>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</si>
  <si>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</si>
  <si>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</si>
  <si>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</si>
  <si>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</si>
  <si>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</si>
  <si>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</si>
  <si>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</si>
  <si>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</si>
  <si>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</si>
  <si>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</si>
  <si>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</si>
  <si>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</si>
  <si>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</si>
  <si>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</si>
  <si>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</si>
  <si>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</si>
  <si>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</si>
  <si>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</si>
  <si>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</si>
  <si>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</si>
  <si>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</si>
  <si>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</si>
  <si>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</si>
  <si>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</si>
  <si>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</si>
  <si>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</si>
  <si>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</si>
  <si>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</si>
  <si>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</si>
  <si>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</si>
  <si>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</si>
  <si>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</si>
  <si>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</si>
  <si>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</si>
  <si>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</si>
  <si>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</si>
  <si>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</si>
  <si>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</si>
  <si>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</si>
  <si>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</si>
  <si>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</si>
  <si>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</si>
  <si>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</si>
  <si>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</si>
  <si>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</si>
  <si>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</si>
  <si>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</si>
  <si>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</si>
  <si>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</si>
  <si>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</si>
  <si>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</si>
  <si>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</si>
  <si>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</si>
  <si>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</si>
  <si>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</si>
  <si>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</si>
  <si>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</si>
  <si>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</si>
  <si>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</si>
  <si>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</si>
  <si>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</si>
  <si>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</si>
  <si>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</si>
  <si>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</si>
  <si>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</si>
  <si>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</si>
  <si>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</si>
  <si>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</si>
  <si>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</si>
  <si>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</si>
  <si>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</si>
  <si>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</si>
  <si>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</si>
  <si>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</si>
  <si>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</si>
  <si>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</si>
  <si>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</si>
  <si>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</si>
  <si>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</si>
  <si>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</si>
  <si>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</si>
  <si>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</si>
  <si>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</si>
  <si>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</si>
  <si>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</si>
  <si>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</si>
  <si>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</si>
  <si>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</si>
  <si>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</si>
  <si>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</si>
  <si>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</si>
  <si>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</si>
  <si>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</si>
  <si>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</si>
  <si>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</si>
  <si>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</si>
  <si>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</si>
  <si>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</si>
  <si>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</si>
  <si>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</si>
  <si>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</si>
  <si>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</si>
  <si>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</si>
  <si>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</si>
  <si>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</si>
  <si>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</si>
  <si>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</si>
  <si>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</si>
  <si>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</si>
  <si>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</si>
  <si>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</si>
  <si>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</si>
  <si>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</si>
  <si>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</si>
  <si>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</si>
  <si>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</si>
  <si>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</si>
  <si>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</si>
  <si>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</si>
  <si>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</si>
  <si>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</si>
  <si>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</si>
  <si>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</si>
  <si>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</si>
  <si>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</si>
  <si>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</si>
  <si>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</si>
  <si>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</si>
  <si>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</si>
  <si>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</si>
  <si>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</si>
  <si>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</si>
  <si>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</si>
  <si>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</si>
  <si>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</si>
  <si>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</si>
  <si>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</si>
  <si>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</si>
  <si>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</si>
  <si>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</si>
  <si>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</si>
  <si>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</si>
  <si>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</si>
  <si>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</si>
  <si>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</si>
  <si>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</si>
  <si>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</si>
  <si>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</si>
  <si>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</si>
  <si>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</si>
  <si>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</si>
  <si>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</si>
  <si>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</si>
  <si>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</si>
  <si>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</si>
  <si>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</si>
  <si>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</si>
  <si>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</si>
  <si>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</si>
  <si>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</si>
  <si>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</si>
  <si>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</si>
  <si>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</si>
  <si>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</si>
  <si>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</si>
  <si>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</si>
  <si>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</si>
  <si>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</si>
  <si>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</si>
  <si>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</si>
  <si>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</si>
  <si>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</si>
  <si>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</si>
  <si>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</si>
  <si>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</si>
  <si>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</si>
  <si>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</si>
  <si>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</si>
  <si>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</si>
  <si>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</si>
  <si>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</si>
  <si>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</si>
  <si>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</si>
  <si>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</si>
  <si>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</si>
  <si>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</si>
  <si>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</si>
  <si>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</si>
  <si>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</si>
  <si>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</si>
  <si>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</si>
  <si>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</si>
  <si>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</si>
  <si>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</si>
  <si>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</si>
  <si>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</si>
  <si>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</si>
  <si>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</si>
  <si>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</si>
  <si>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</si>
  <si>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</si>
  <si>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</si>
  <si>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</si>
  <si>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</si>
  <si>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</si>
  <si>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</si>
  <si>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</si>
  <si>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</si>
  <si>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</si>
  <si>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</si>
  <si>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</si>
  <si>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</si>
  <si>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</si>
  <si>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</si>
  <si>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</si>
  <si>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</si>
  <si>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</si>
  <si>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</si>
  <si>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</si>
  <si>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</si>
  <si>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</si>
  <si>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</si>
  <si>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</si>
  <si>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</si>
  <si>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</si>
  <si>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</si>
  <si>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</si>
  <si>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</si>
  <si>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</si>
  <si>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</si>
  <si>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</si>
  <si>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</si>
  <si>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</si>
  <si>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</si>
  <si>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</si>
  <si>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</si>
  <si>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</si>
  <si>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</si>
  <si>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</si>
  <si>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</si>
  <si>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</si>
  <si>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</si>
  <si>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</si>
  <si>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</si>
  <si>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</si>
  <si>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</si>
  <si>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</si>
  <si>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</si>
  <si>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</si>
  <si>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</si>
  <si>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</si>
  <si>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</si>
  <si>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</si>
  <si>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</si>
  <si>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</si>
  <si>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</si>
  <si>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</si>
  <si>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</si>
  <si>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</si>
  <si>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</si>
  <si>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</si>
  <si>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</si>
  <si>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</si>
  <si>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</si>
  <si>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</si>
  <si>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</si>
  <si>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</si>
  <si>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</si>
  <si>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</si>
  <si>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</si>
  <si>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</si>
  <si>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</si>
  <si>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</si>
  <si>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</si>
  <si>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</si>
  <si>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</si>
  <si>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</si>
  <si>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</si>
  <si>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</si>
  <si>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</si>
  <si>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</si>
  <si>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</si>
  <si>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</si>
  <si>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</si>
  <si>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</si>
  <si>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</si>
  <si>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</si>
  <si>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</si>
  <si>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</si>
  <si>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</si>
  <si>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</si>
  <si>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</si>
  <si>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</si>
  <si>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</si>
  <si>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</si>
  <si>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</si>
  <si>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</si>
  <si>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</si>
  <si>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</si>
  <si>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</si>
  <si>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</si>
  <si>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</si>
  <si>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</si>
  <si>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</si>
  <si>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</si>
  <si>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</si>
  <si>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</si>
  <si>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</si>
  <si>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</si>
  <si>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</si>
  <si>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</si>
  <si>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</si>
  <si>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</si>
  <si>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</si>
  <si>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</si>
  <si>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</si>
  <si>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</si>
  <si>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</si>
  <si>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</si>
  <si>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</si>
  <si>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</si>
  <si>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</si>
  <si>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</si>
  <si>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</si>
  <si>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</si>
  <si>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</si>
  <si>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</si>
  <si>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</si>
  <si>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</si>
  <si>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</si>
  <si>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</si>
  <si>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</si>
  <si>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</si>
  <si>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</si>
  <si>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</si>
  <si>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</si>
  <si>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</si>
  <si>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</si>
  <si>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</si>
  <si>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</si>
  <si>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</si>
  <si>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</si>
  <si>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</si>
  <si>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</si>
  <si>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</si>
  <si>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</si>
  <si>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</si>
  <si>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</si>
  <si>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</si>
  <si>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</si>
  <si>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</si>
  <si>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</si>
  <si>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</si>
  <si>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</si>
  <si>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</si>
  <si>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</si>
  <si>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</si>
  <si>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</si>
  <si>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</si>
  <si>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</si>
  <si>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</si>
  <si>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</si>
  <si>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</si>
  <si>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</si>
  <si>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</si>
  <si>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</si>
  <si>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</si>
  <si>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</si>
  <si>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</si>
  <si>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</si>
  <si>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</si>
  <si>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</si>
  <si>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</si>
  <si>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</si>
  <si>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</si>
  <si>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</si>
  <si>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</si>
  <si>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</si>
  <si>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</si>
  <si>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</si>
  <si>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</si>
  <si>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</si>
  <si>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</si>
  <si>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</si>
  <si>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</si>
  <si>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</si>
  <si>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</si>
  <si>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</si>
  <si>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</si>
  <si>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</si>
  <si>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</si>
  <si>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</si>
  <si>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</si>
  <si>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</si>
  <si>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</si>
  <si>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</si>
  <si>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</si>
  <si>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</si>
  <si>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</si>
  <si>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</si>
  <si>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</si>
  <si>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</si>
  <si>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</si>
  <si>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</si>
  <si>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</si>
  <si>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</si>
  <si>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</si>
  <si>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</si>
  <si>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</si>
  <si>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</si>
  <si>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</si>
  <si>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</si>
  <si>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</si>
  <si>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</si>
  <si>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</si>
  <si>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</si>
  <si>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</si>
  <si>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</si>
  <si>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</si>
  <si>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</si>
  <si>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</si>
  <si>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</si>
  <si>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</si>
  <si>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</si>
  <si>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</si>
  <si>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</si>
  <si>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</si>
  <si>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</si>
  <si>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</si>
  <si>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</si>
  <si>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</si>
  <si>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</si>
  <si>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</si>
  <si>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</si>
  <si>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</si>
  <si>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</si>
  <si>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</si>
  <si>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</si>
  <si>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</si>
  <si>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</si>
  <si>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</si>
  <si>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</si>
  <si>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</si>
  <si>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</si>
  <si>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</si>
  <si>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</si>
  <si>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</si>
  <si>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</si>
  <si>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</si>
  <si>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</si>
  <si>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</si>
  <si>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</si>
  <si>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</si>
  <si>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</si>
  <si>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</si>
  <si>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</si>
  <si>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</si>
  <si>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</si>
  <si>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</si>
  <si>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</si>
  <si>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</si>
  <si>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</si>
  <si>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</si>
  <si>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</si>
  <si>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</si>
  <si>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</si>
  <si>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</si>
  <si>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</si>
  <si>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</si>
  <si>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</si>
  <si>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</si>
  <si>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</si>
  <si>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</si>
  <si>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</si>
  <si>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</si>
  <si>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</si>
  <si>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</si>
  <si>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</si>
  <si>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</si>
  <si>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</si>
  <si>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</si>
  <si>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</si>
  <si>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</si>
  <si>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</si>
  <si>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</si>
  <si>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</si>
  <si>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</si>
  <si>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</si>
  <si>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</si>
  <si>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</si>
  <si>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</si>
  <si>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</si>
  <si>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</si>
  <si>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</si>
  <si>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</si>
  <si>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</si>
  <si>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</si>
  <si>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</si>
  <si>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</si>
  <si>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</si>
  <si>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</si>
  <si>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</si>
  <si>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</si>
  <si>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</si>
  <si>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</si>
  <si>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</si>
  <si>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</si>
  <si>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</si>
  <si>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</si>
  <si>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</si>
  <si>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</si>
  <si>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</si>
  <si>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</si>
  <si>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</si>
  <si>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</si>
  <si>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</si>
  <si>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</si>
  <si>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</si>
  <si>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</si>
  <si>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</si>
  <si>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</si>
  <si>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</si>
  <si>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</si>
  <si>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</si>
  <si>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</si>
  <si>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</si>
  <si>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</si>
  <si>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</si>
  <si>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</si>
  <si>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</si>
  <si>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</si>
  <si>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</si>
  <si>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</si>
  <si>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</si>
  <si>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</si>
  <si>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</si>
  <si>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</si>
  <si>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</si>
  <si>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</si>
  <si>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</si>
  <si>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</si>
  <si>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</si>
  <si>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</si>
  <si>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</si>
  <si>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</si>
  <si>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</si>
  <si>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</si>
  <si>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</si>
  <si>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</si>
  <si>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</si>
  <si>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</si>
  <si>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</si>
  <si>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</si>
  <si>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</si>
  <si>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</si>
  <si>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</si>
  <si>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</si>
  <si>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</si>
  <si>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</si>
  <si>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</si>
  <si>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</si>
  <si>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</si>
  <si>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</si>
  <si>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</si>
  <si>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</si>
  <si>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</si>
  <si>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</si>
  <si>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</si>
  <si>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</si>
  <si>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</si>
  <si>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</si>
  <si>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</si>
  <si>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</si>
  <si>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</si>
  <si>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</si>
  <si>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</si>
  <si>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</si>
  <si>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</si>
  <si>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</si>
  <si>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</si>
  <si>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</si>
  <si>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</si>
  <si>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</si>
  <si>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</si>
  <si>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</si>
  <si>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</si>
  <si>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</si>
  <si>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</si>
  <si>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</si>
  <si>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</si>
  <si>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</si>
  <si>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</si>
  <si>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</si>
  <si>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</si>
  <si>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</si>
  <si>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</si>
  <si>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</si>
  <si>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</si>
  <si>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</si>
  <si>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</si>
  <si>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</si>
  <si>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</si>
  <si>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</si>
  <si>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</si>
  <si>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</si>
  <si>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</si>
  <si>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</si>
  <si>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</si>
  <si>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</si>
  <si>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</si>
  <si>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</si>
  <si>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</si>
  <si>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</si>
  <si>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</si>
  <si>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</si>
  <si>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</si>
  <si>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</si>
  <si>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</si>
  <si>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</si>
  <si>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</si>
  <si>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</si>
  <si>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</si>
  <si>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</si>
  <si>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</si>
  <si>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</si>
  <si>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</si>
  <si>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</si>
  <si>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</si>
  <si>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</si>
  <si>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</si>
  <si>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</si>
  <si>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</si>
  <si>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</si>
  <si>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</si>
  <si>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</si>
  <si>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</si>
  <si>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</si>
  <si>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</si>
  <si>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</si>
  <si>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</si>
  <si>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</si>
  <si>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</si>
  <si>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</si>
  <si>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</si>
  <si>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</si>
  <si>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</si>
  <si>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</si>
  <si>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</si>
  <si>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</si>
  <si>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</si>
  <si>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</si>
  <si>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</si>
  <si>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</si>
  <si>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</si>
  <si>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</si>
  <si>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</si>
  <si>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</si>
  <si>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</si>
  <si>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</si>
  <si>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</si>
  <si>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</si>
  <si>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</si>
  <si>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</si>
  <si>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</si>
  <si>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</si>
  <si>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</si>
  <si>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</si>
  <si>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</si>
  <si>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</si>
  <si>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</si>
  <si>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</si>
  <si>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</si>
  <si>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</si>
  <si>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</si>
  <si>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</si>
  <si>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</si>
  <si>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</si>
  <si>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</si>
  <si>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</si>
  <si>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</si>
  <si>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</si>
  <si>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</si>
  <si>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</si>
  <si>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</si>
  <si>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</si>
  <si>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</si>
  <si>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</si>
  <si>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</si>
  <si>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</si>
  <si>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</si>
  <si>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</si>
  <si>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</si>
  <si>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</si>
  <si>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</si>
  <si>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</si>
  <si>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</si>
  <si>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</si>
  <si>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</si>
  <si>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</si>
  <si>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</si>
  <si>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</si>
  <si>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</si>
  <si>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</si>
  <si>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</si>
  <si>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</si>
  <si>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</si>
  <si>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</si>
  <si>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</si>
  <si>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</si>
  <si>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</si>
  <si>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</si>
  <si>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</si>
  <si>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</si>
  <si>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</si>
  <si>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</si>
  <si>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</si>
  <si>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</si>
  <si>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</si>
  <si>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</si>
  <si>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</si>
  <si>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</si>
  <si>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</si>
  <si>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</si>
  <si>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</si>
  <si>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</si>
  <si>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</si>
  <si>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</si>
  <si>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</si>
  <si>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</si>
  <si>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</si>
  <si>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</si>
  <si>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</si>
  <si>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</si>
  <si>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</si>
  <si>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</si>
  <si>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</si>
  <si>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</si>
  <si>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</si>
  <si>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</si>
  <si>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</si>
  <si>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</si>
  <si>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</si>
  <si>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</si>
  <si>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</si>
  <si>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</si>
  <si>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</si>
  <si>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</si>
  <si>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</si>
  <si>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</si>
  <si>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</si>
  <si>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</si>
  <si>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</si>
  <si>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</si>
  <si>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</si>
  <si>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</si>
  <si>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</si>
  <si>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</si>
  <si>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</si>
  <si>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</si>
  <si>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</si>
  <si>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</si>
  <si>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</si>
  <si>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</si>
  <si>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</si>
  <si>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</si>
  <si>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</si>
  <si>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</si>
  <si>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</si>
  <si>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</si>
  <si>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</si>
  <si>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</si>
  <si>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</si>
  <si>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</si>
  <si>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</si>
  <si>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</si>
  <si>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</si>
  <si>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</si>
  <si>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</si>
  <si>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</si>
  <si>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</si>
  <si>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</si>
  <si>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</si>
  <si>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</si>
  <si>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</si>
  <si>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</si>
  <si>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</si>
  <si>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</si>
  <si>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</si>
  <si>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</si>
  <si>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</si>
  <si>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</si>
  <si>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</si>
  <si>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</si>
  <si>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</si>
  <si>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</si>
  <si>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</si>
  <si>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</si>
  <si>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</si>
  <si>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</si>
  <si>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</si>
  <si>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</si>
  <si>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</si>
  <si>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</si>
  <si>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</si>
  <si>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</si>
  <si>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</si>
  <si>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</si>
  <si>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</si>
  <si>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</si>
  <si>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</si>
  <si>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</si>
  <si>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</si>
  <si>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</si>
  <si>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</si>
  <si>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</si>
  <si>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</si>
  <si>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</si>
  <si>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</si>
  <si>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</si>
  <si>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</si>
  <si>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</si>
  <si>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</si>
  <si>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</si>
  <si>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</si>
  <si>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</si>
  <si>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</si>
  <si>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</si>
  <si>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</si>
  <si>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</si>
  <si>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</si>
  <si>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</si>
  <si>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</si>
  <si>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</si>
  <si>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</si>
  <si>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</si>
  <si>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</si>
  <si>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</si>
  <si>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</si>
  <si>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</si>
  <si>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</si>
  <si>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</si>
  <si>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</si>
  <si>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</si>
  <si>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</si>
  <si>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</si>
  <si>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</si>
  <si>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</si>
  <si>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</si>
  <si>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</si>
  <si>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</si>
  <si>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</si>
  <si>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</si>
  <si>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</si>
  <si>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</si>
  <si>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</si>
  <si>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</si>
  <si>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</si>
  <si>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</si>
  <si>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</si>
  <si>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</si>
  <si>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</si>
  <si>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</si>
  <si>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</si>
  <si>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</si>
  <si>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</si>
  <si>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</si>
  <si>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</si>
  <si>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</si>
  <si>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</si>
  <si>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</si>
  <si>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</si>
  <si>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</si>
  <si>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</si>
  <si>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</si>
  <si>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</si>
  <si>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</si>
  <si>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</si>
  <si>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</si>
  <si>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</si>
  <si>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</si>
  <si>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</si>
  <si>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</si>
  <si>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</si>
  <si>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</si>
  <si>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</si>
  <si>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</si>
  <si>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</si>
  <si>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</si>
  <si>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</si>
  <si>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</si>
  <si>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</si>
  <si>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</si>
  <si>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</si>
  <si>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</si>
  <si>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</si>
  <si>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</si>
  <si>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</si>
  <si>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</si>
  <si>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</si>
  <si>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</si>
  <si>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</si>
  <si>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</si>
  <si>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</si>
  <si>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</si>
  <si>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</si>
  <si>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</si>
  <si>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</si>
  <si>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</si>
  <si>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</si>
  <si>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</si>
  <si>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</si>
  <si>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</si>
  <si>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</si>
  <si>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</si>
  <si>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</si>
  <si>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</si>
  <si>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</si>
  <si>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</si>
  <si>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</si>
  <si>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</si>
  <si>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</si>
  <si>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</si>
  <si>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</si>
  <si>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</si>
  <si>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</si>
  <si>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</si>
  <si>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</si>
  <si>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</si>
  <si>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</si>
  <si>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</si>
  <si>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</si>
  <si>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</si>
  <si>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</si>
  <si>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</si>
  <si>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</si>
  <si>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</si>
  <si>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</si>
  <si>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</si>
  <si>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</si>
  <si>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</si>
  <si>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</si>
  <si>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</si>
  <si>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</si>
  <si>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</si>
  <si>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</si>
  <si>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</si>
  <si>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</si>
  <si>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</si>
  <si>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</si>
  <si>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</si>
  <si>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</si>
  <si>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</si>
  <si>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</si>
  <si>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</si>
  <si>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</si>
  <si>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</si>
  <si>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</si>
  <si>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</si>
  <si>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</si>
  <si>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</si>
  <si>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</si>
  <si>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</si>
  <si>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</si>
  <si>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</si>
  <si>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</si>
  <si>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</si>
  <si>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</si>
  <si>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</si>
  <si>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</si>
  <si>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</si>
  <si>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</si>
  <si>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</si>
  <si>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</si>
  <si>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</si>
  <si>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</si>
  <si>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</si>
  <si>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</si>
  <si>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</si>
  <si>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</si>
  <si>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</si>
  <si>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</si>
  <si>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</si>
  <si>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</si>
  <si>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</si>
  <si>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</si>
  <si>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</si>
  <si>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</si>
  <si>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</si>
  <si>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</si>
  <si>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</si>
  <si>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</si>
  <si>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</si>
  <si>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</si>
  <si>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</si>
  <si>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</si>
  <si>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</si>
  <si>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</si>
  <si>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</si>
  <si>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</si>
  <si>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</si>
  <si>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</si>
  <si>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</si>
  <si>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</si>
  <si>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</si>
  <si>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</si>
  <si>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</si>
  <si>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</si>
  <si>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</si>
  <si>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</si>
  <si>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</si>
  <si>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</si>
  <si>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</si>
  <si>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</si>
  <si>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</si>
  <si>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</si>
  <si>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</si>
  <si>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</si>
  <si>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</si>
  <si>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</si>
  <si>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</si>
  <si>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</si>
  <si>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</si>
  <si>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</si>
  <si>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</si>
  <si>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</si>
  <si>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</si>
  <si>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</si>
  <si>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</si>
  <si>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</si>
  <si>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</si>
  <si>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</si>
  <si>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</si>
  <si>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</si>
  <si>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</si>
  <si>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</si>
  <si>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</si>
  <si>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</si>
  <si>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</si>
  <si>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</si>
  <si>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</si>
  <si>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</si>
  <si>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</si>
  <si>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</si>
  <si>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</si>
  <si>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</si>
  <si>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</si>
  <si>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</si>
  <si>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</si>
  <si>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</si>
  <si>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</si>
  <si>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</si>
  <si>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</si>
  <si>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</si>
  <si>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</si>
  <si>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</si>
  <si>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</si>
  <si>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</si>
  <si>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</si>
  <si>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</si>
  <si>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</si>
  <si>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</si>
  <si>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</si>
  <si>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</si>
  <si>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</si>
  <si>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</si>
  <si>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</si>
  <si>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</si>
  <si>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</si>
  <si>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</si>
  <si>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</si>
  <si>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</si>
  <si>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</si>
  <si>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</si>
  <si>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</si>
  <si>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</si>
  <si>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</si>
  <si>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</si>
  <si>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</si>
  <si>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</si>
  <si>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</si>
  <si>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</si>
  <si>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</si>
  <si>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</si>
  <si>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</si>
  <si>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</si>
  <si>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</si>
  <si>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</si>
  <si>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</si>
  <si>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</si>
  <si>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</si>
  <si>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</si>
  <si>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</si>
  <si>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</si>
  <si>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</si>
  <si>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</si>
  <si>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</si>
  <si>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</si>
  <si>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</si>
  <si>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</si>
  <si>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</si>
  <si>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</si>
  <si>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</si>
  <si>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</si>
  <si>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</si>
  <si>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</si>
  <si>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</si>
  <si>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</si>
  <si>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</si>
  <si>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</si>
  <si>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</si>
  <si>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</si>
  <si>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</si>
  <si>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</si>
  <si>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</si>
  <si>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</si>
  <si>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</si>
  <si>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</si>
  <si>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</si>
  <si>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</si>
  <si>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</si>
  <si>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</si>
  <si>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</si>
  <si>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</si>
  <si>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</si>
  <si>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</si>
  <si>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</si>
  <si>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</si>
  <si>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</si>
  <si>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</si>
  <si>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</si>
  <si>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</si>
  <si>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</si>
  <si>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</si>
  <si>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</si>
  <si>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</si>
  <si>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</si>
  <si>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</si>
  <si>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</si>
  <si>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</si>
  <si>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</si>
  <si>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</si>
  <si>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</si>
  <si>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</si>
  <si>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</si>
  <si>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</si>
  <si>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</si>
  <si>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</si>
  <si>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</si>
  <si>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</si>
  <si>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</si>
  <si>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</si>
  <si>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</si>
  <si>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</si>
  <si>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</si>
  <si>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</si>
  <si>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</si>
  <si>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</si>
  <si>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</si>
  <si>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</si>
  <si>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</si>
  <si>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</si>
  <si>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</si>
  <si>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</si>
  <si>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</si>
  <si>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</si>
  <si>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</si>
  <si>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</si>
  <si>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</si>
  <si>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</si>
  <si>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</si>
  <si>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</si>
  <si>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</si>
  <si>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</si>
  <si>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</si>
  <si>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</si>
  <si>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</si>
  <si>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</si>
  <si>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</si>
  <si>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</si>
  <si>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</si>
  <si>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</si>
  <si>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</si>
  <si>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</si>
  <si>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</si>
  <si>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</si>
  <si>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</si>
  <si>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</si>
  <si>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</si>
  <si>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</si>
  <si>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</si>
  <si>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</si>
  <si>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</si>
  <si>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</si>
  <si>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</si>
  <si>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</si>
  <si>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</si>
  <si>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</si>
  <si>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</si>
  <si>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</si>
  <si>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</si>
  <si>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</si>
  <si>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</si>
  <si>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</si>
  <si>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</si>
  <si>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</si>
  <si>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</si>
  <si>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</si>
  <si>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</si>
  <si>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</si>
  <si>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</si>
  <si>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</si>
  <si>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</si>
  <si>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</si>
  <si>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</si>
  <si>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</si>
  <si>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</si>
  <si>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</si>
  <si>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</si>
  <si>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</si>
  <si>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</si>
  <si>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</si>
  <si>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</si>
  <si>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</si>
  <si>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</si>
  <si>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</si>
  <si>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</si>
  <si>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</si>
  <si>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</si>
  <si>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</si>
  <si>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</si>
  <si>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</si>
  <si>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</si>
  <si>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</si>
  <si>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</si>
  <si>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</si>
  <si>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</si>
  <si>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</si>
  <si>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</si>
  <si>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</si>
  <si>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</si>
  <si>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</si>
  <si>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</si>
  <si>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</si>
  <si>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</si>
  <si>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</si>
  <si>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</si>
  <si>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</si>
  <si>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</si>
  <si>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</si>
  <si>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</si>
  <si>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</si>
  <si>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</si>
  <si>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</si>
  <si>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</si>
  <si>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</si>
  <si>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</si>
  <si>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</si>
  <si>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</si>
  <si>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</si>
  <si>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</si>
  <si>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</si>
  <si>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</si>
  <si>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</si>
  <si>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</si>
  <si>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</si>
  <si>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</si>
  <si>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</si>
  <si>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</si>
  <si>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</si>
  <si>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</si>
  <si>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</si>
  <si>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</si>
  <si>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</si>
  <si>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</si>
  <si>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</si>
  <si>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</si>
  <si>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</si>
  <si>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</si>
  <si>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</si>
  <si>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</si>
  <si>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</si>
  <si>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</si>
  <si>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</si>
  <si>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</si>
  <si>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</si>
  <si>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</si>
  <si>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</si>
  <si>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</si>
  <si>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</si>
  <si>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</si>
  <si>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</si>
  <si>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</si>
  <si>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</si>
  <si>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</si>
  <si>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</si>
  <si>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</si>
  <si>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</si>
  <si>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</si>
  <si>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</si>
  <si>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</si>
  <si>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</si>
  <si>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</si>
  <si>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</si>
  <si>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</si>
  <si>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</si>
  <si>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</si>
  <si>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</si>
  <si>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</si>
  <si>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</si>
  <si>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</si>
  <si>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</si>
  <si>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</si>
  <si>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</si>
  <si>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</si>
  <si>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</si>
  <si>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</si>
  <si>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</si>
  <si>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</si>
  <si>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</si>
  <si>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</si>
  <si>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</si>
  <si>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</si>
  <si>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</si>
  <si>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</si>
  <si>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</si>
  <si>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</si>
  <si>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</si>
  <si>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</si>
  <si>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</si>
  <si>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</si>
  <si>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</si>
  <si>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</si>
  <si>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</si>
  <si>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</si>
  <si>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</si>
  <si>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</si>
  <si>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</si>
  <si>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</si>
  <si>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</si>
  <si>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</si>
  <si>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</si>
  <si>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</si>
  <si>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</si>
  <si>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</si>
  <si>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</si>
  <si>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</si>
  <si>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</si>
  <si>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</si>
  <si>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</si>
  <si>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</si>
  <si>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</si>
  <si>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</si>
  <si>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</si>
  <si>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</si>
  <si>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</si>
  <si>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</si>
  <si>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</si>
  <si>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</si>
  <si>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</si>
  <si>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</si>
  <si>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</si>
  <si>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</si>
  <si>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</si>
  <si>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</si>
  <si>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</si>
  <si>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</si>
  <si>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</si>
  <si>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</si>
  <si>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</si>
  <si>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</si>
  <si>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</si>
  <si>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</si>
  <si>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</si>
  <si>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</si>
  <si>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</si>
  <si>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</si>
  <si>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</si>
  <si>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</si>
  <si>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</si>
  <si>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</si>
  <si>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</si>
  <si>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</si>
  <si>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</si>
  <si>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</si>
  <si>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</si>
  <si>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</si>
  <si>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</si>
  <si>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</si>
  <si>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</si>
  <si>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</si>
  <si>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</si>
  <si>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</si>
  <si>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</si>
  <si>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</si>
  <si>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</si>
  <si>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</si>
  <si>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</si>
  <si>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</si>
  <si>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</si>
  <si>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</si>
  <si>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</si>
  <si>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</si>
  <si>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</si>
  <si>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</si>
  <si>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</si>
  <si>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</si>
  <si>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</si>
  <si>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</si>
  <si>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</si>
  <si>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</si>
  <si>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</si>
  <si>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</si>
  <si>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</si>
  <si>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</si>
  <si>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</si>
  <si>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</si>
  <si>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</si>
  <si>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</si>
  <si>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</si>
  <si>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</si>
  <si>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</si>
  <si>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</si>
  <si>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</si>
  <si>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</si>
  <si>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</si>
  <si>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</si>
  <si>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</si>
  <si>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</si>
  <si>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</si>
  <si>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</si>
  <si>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</si>
  <si>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</si>
  <si>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</si>
  <si>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</si>
  <si>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</si>
  <si>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</si>
  <si>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</si>
  <si>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</si>
  <si>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</si>
  <si>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</si>
  <si>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</si>
  <si>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</si>
  <si>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</si>
  <si>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</si>
  <si>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</si>
  <si>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</si>
  <si>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</si>
  <si>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</si>
  <si>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</si>
  <si>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</si>
  <si>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</si>
  <si>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</si>
  <si>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</si>
  <si>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</si>
  <si>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</si>
  <si>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</si>
  <si>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</si>
  <si>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</si>
  <si>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</si>
  <si>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</si>
  <si>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</si>
  <si>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</si>
  <si>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</si>
  <si>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</si>
  <si>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</si>
  <si>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</si>
  <si>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</si>
  <si>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</si>
  <si>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</si>
  <si>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</si>
  <si>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</si>
  <si>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</si>
  <si>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</si>
  <si>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</si>
  <si>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</si>
  <si>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</si>
  <si>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</si>
  <si>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</si>
  <si>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</si>
  <si>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</si>
  <si>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</si>
  <si>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</si>
  <si>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</si>
  <si>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</si>
  <si>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</si>
  <si>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</si>
  <si>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</si>
  <si>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</si>
  <si>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</si>
  <si>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</si>
  <si>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</si>
  <si>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</si>
  <si>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</si>
  <si>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</si>
  <si>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</si>
  <si>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</si>
  <si>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</si>
  <si>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</si>
  <si>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</si>
  <si>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</si>
  <si>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</si>
  <si>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</si>
  <si>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</si>
  <si>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</si>
  <si>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</si>
  <si>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</si>
  <si>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</si>
  <si>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</si>
  <si>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</si>
  <si>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</si>
  <si>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</si>
  <si>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</si>
  <si>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</si>
  <si>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</si>
  <si>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</si>
  <si>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</si>
  <si>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</si>
  <si>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</si>
  <si>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</si>
  <si>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</si>
  <si>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</si>
  <si>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</si>
  <si>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</si>
  <si>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</si>
  <si>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</si>
  <si>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</si>
  <si>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</si>
  <si>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</si>
  <si>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</si>
  <si>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</si>
  <si>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</si>
  <si>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</si>
  <si>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</si>
  <si>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</si>
  <si>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</si>
  <si>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</si>
  <si>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</si>
  <si>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</si>
  <si>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</si>
  <si>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</si>
  <si>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</si>
  <si>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</si>
  <si>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</si>
  <si>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</si>
  <si>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</si>
  <si>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</si>
  <si>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</si>
  <si>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</si>
  <si>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</si>
  <si>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</si>
  <si>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</si>
  <si>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</si>
  <si>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</si>
  <si>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</si>
  <si>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</si>
  <si>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</si>
  <si>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</si>
  <si>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</si>
  <si>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</si>
  <si>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</si>
  <si>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</si>
  <si>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</si>
  <si>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</si>
  <si>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</si>
  <si>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</si>
  <si>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</si>
  <si>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</si>
  <si>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</si>
  <si>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</si>
  <si>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</si>
  <si>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</si>
  <si>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</si>
  <si>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</si>
  <si>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</si>
  <si>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</si>
  <si>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</si>
  <si>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</si>
  <si>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</si>
  <si>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</si>
  <si>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</si>
  <si>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</si>
  <si>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</si>
  <si>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</si>
  <si>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</si>
  <si>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</si>
  <si>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</si>
  <si>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</si>
  <si>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</si>
  <si>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</si>
  <si>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</si>
  <si>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</si>
  <si>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</si>
  <si>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</si>
  <si>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</si>
  <si>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</si>
  <si>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</si>
  <si>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</si>
  <si>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</si>
  <si>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</si>
  <si>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</si>
  <si>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</si>
  <si>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</si>
  <si>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</si>
  <si>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</si>
  <si>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</si>
  <si>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</si>
  <si>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</si>
  <si>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</si>
  <si>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</si>
  <si>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</si>
  <si>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</si>
  <si>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</si>
  <si>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</si>
  <si>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</si>
  <si>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</si>
  <si>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</si>
  <si>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</si>
  <si>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</si>
  <si>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</si>
  <si>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</si>
  <si>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</si>
  <si>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</si>
  <si>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</si>
  <si>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</si>
  <si>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</si>
  <si>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</si>
  <si>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</si>
  <si>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</si>
  <si>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</si>
  <si>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</si>
  <si>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</si>
  <si>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</si>
  <si>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</si>
  <si>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</si>
  <si>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</si>
  <si>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</si>
  <si>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</si>
  <si>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</si>
  <si>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</si>
  <si>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</si>
  <si>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</si>
  <si>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</si>
  <si>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</si>
  <si>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</si>
  <si>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</si>
  <si>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</si>
  <si>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</si>
  <si>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</si>
  <si>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</si>
  <si>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</si>
  <si>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</si>
  <si>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</si>
  <si>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</si>
  <si>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</si>
  <si>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</si>
  <si>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</si>
  <si>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</si>
  <si>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</si>
  <si>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</si>
  <si>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</si>
  <si>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</si>
  <si>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</si>
  <si>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</si>
  <si>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</si>
  <si>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</si>
  <si>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</si>
  <si>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</si>
  <si>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</si>
  <si>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</si>
  <si>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</si>
  <si>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</si>
  <si>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</si>
  <si>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</si>
  <si>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</si>
  <si>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</si>
  <si>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</si>
  <si>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</si>
  <si>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</si>
  <si>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</si>
  <si>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</si>
  <si>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</si>
  <si>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</si>
  <si>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</si>
  <si>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</si>
  <si>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</si>
  <si>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</si>
  <si>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</si>
  <si>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</si>
  <si>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</si>
  <si>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</si>
  <si>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</si>
  <si>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</si>
  <si>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</si>
  <si>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</si>
  <si>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</si>
  <si>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</si>
  <si>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</si>
  <si>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</si>
  <si>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</si>
  <si>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</si>
  <si>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</si>
  <si>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</si>
  <si>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</si>
  <si>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</si>
  <si>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</si>
  <si>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</si>
  <si>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</si>
  <si>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</si>
  <si>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</si>
  <si>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</si>
  <si>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</si>
  <si>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</si>
  <si>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</si>
  <si>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</si>
  <si>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</si>
  <si>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</si>
  <si>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</si>
  <si>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</si>
  <si>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</si>
  <si>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</si>
  <si>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</si>
  <si>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</si>
  <si>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</si>
  <si>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</si>
  <si>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</si>
  <si>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</si>
  <si>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</si>
  <si>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</si>
  <si>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</si>
  <si>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</si>
  <si>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</si>
  <si>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</si>
  <si>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</si>
  <si>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</si>
  <si>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</si>
  <si>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</si>
  <si>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</si>
  <si>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</si>
  <si>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</si>
  <si>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</si>
  <si>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</si>
  <si>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</si>
  <si>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</si>
  <si>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</si>
  <si>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</si>
  <si>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</si>
  <si>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</si>
  <si>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</si>
  <si>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</si>
  <si>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</si>
  <si>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</si>
  <si>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</si>
  <si>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</si>
  <si>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</si>
  <si>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</si>
  <si>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</si>
  <si>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</si>
  <si>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</si>
  <si>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</si>
  <si>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</si>
  <si>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</si>
  <si>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</si>
  <si>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</si>
  <si>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</si>
  <si>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</si>
  <si>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</si>
  <si>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</si>
  <si>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</si>
  <si>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</si>
  <si>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</si>
  <si>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</si>
  <si>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</si>
  <si>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</si>
  <si>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</si>
  <si>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</si>
  <si>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</si>
  <si>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</si>
  <si>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</si>
  <si>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</si>
  <si>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</si>
  <si>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</si>
  <si>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</si>
  <si>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</si>
  <si>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</si>
  <si>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</si>
  <si>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</si>
  <si>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</si>
  <si>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</si>
  <si>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</si>
  <si>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</si>
  <si>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</si>
  <si>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</si>
  <si>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</si>
  <si>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</si>
  <si>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</si>
  <si>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</si>
  <si>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</si>
  <si>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</si>
  <si>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</si>
  <si>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</si>
  <si>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</si>
  <si>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</si>
  <si>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</si>
  <si>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</si>
  <si>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</si>
  <si>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</si>
  <si>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</si>
  <si>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</si>
  <si>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</si>
  <si>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</si>
  <si>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</si>
  <si>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</si>
  <si>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</si>
  <si>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</si>
  <si>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</si>
  <si>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</si>
  <si>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</si>
  <si>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</si>
  <si>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</si>
  <si>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</si>
  <si>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</si>
  <si>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</si>
  <si>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</si>
  <si>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</si>
  <si>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</si>
  <si>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</si>
  <si>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</si>
  <si>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</si>
  <si>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</si>
  <si>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</si>
  <si>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</si>
  <si>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</si>
  <si>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</si>
  <si>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</si>
  <si>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</si>
  <si>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</si>
  <si>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</si>
  <si>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</si>
  <si>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</si>
  <si>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</si>
  <si>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</si>
  <si>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</si>
  <si>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</si>
  <si>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</si>
  <si>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</si>
  <si>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</si>
  <si>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</si>
  <si>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</si>
  <si>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</si>
  <si>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</si>
  <si>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</si>
  <si>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</si>
  <si>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</si>
  <si>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</si>
  <si>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</si>
  <si>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</si>
  <si>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</si>
  <si>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</si>
  <si>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</si>
  <si>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</si>
  <si>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</si>
  <si>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</si>
  <si>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</si>
  <si>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</si>
  <si>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</si>
  <si>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</si>
  <si>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</si>
  <si>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</si>
  <si>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</si>
  <si>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</si>
  <si>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</si>
  <si>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</si>
  <si>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</si>
  <si>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</si>
  <si>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</si>
  <si>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</si>
  <si>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</si>
  <si>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</si>
  <si>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</si>
  <si>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</si>
  <si>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</si>
  <si>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</si>
  <si>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</si>
  <si>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</si>
  <si>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</si>
  <si>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</si>
  <si>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</si>
  <si>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</si>
  <si>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</si>
  <si>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</si>
  <si>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</si>
  <si>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</si>
  <si>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</si>
  <si>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</si>
  <si>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</si>
  <si>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</si>
  <si>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</si>
  <si>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</si>
  <si>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</si>
  <si>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</si>
  <si>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</si>
  <si>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</si>
  <si>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</si>
  <si>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</si>
  <si>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</si>
  <si>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</si>
  <si>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</si>
  <si>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</si>
  <si>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</si>
  <si>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</si>
  <si>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</si>
  <si>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</si>
  <si>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</si>
  <si>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</si>
  <si>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</si>
  <si>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</si>
  <si>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</si>
  <si>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</si>
  <si>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</si>
  <si>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</si>
  <si>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</si>
  <si>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</si>
  <si>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</si>
  <si>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</si>
  <si>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</si>
  <si>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</si>
  <si>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</si>
  <si>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</si>
  <si>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</si>
  <si>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</si>
  <si>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</si>
  <si>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</si>
  <si>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</si>
  <si>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</si>
  <si>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</si>
  <si>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</si>
  <si>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</si>
  <si>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</si>
  <si>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</si>
  <si>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</si>
  <si>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</si>
  <si>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</si>
  <si>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</si>
  <si>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</si>
  <si>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</si>
  <si>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</si>
  <si>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</si>
  <si>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</si>
  <si>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</si>
  <si>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</si>
  <si>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</si>
  <si>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</si>
  <si>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</si>
  <si>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</si>
  <si>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</si>
  <si>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</si>
  <si>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</si>
  <si>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</si>
  <si>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</si>
  <si>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</si>
  <si>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</si>
  <si>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</si>
  <si>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</si>
  <si>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</si>
  <si>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</si>
  <si>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</si>
  <si>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</si>
  <si>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</si>
  <si>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</si>
  <si>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</si>
  <si>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</si>
  <si>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</si>
  <si>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</si>
  <si>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</si>
  <si>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</si>
  <si>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</si>
  <si>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</si>
  <si>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</si>
  <si>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</si>
  <si>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</si>
  <si>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</si>
  <si>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</si>
  <si>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</si>
  <si>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</si>
  <si>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</si>
  <si>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</si>
  <si>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</si>
  <si>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</si>
  <si>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</si>
  <si>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</si>
  <si>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</si>
  <si>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</si>
  <si>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</si>
  <si>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</si>
  <si>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</si>
  <si>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</si>
  <si>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</si>
  <si>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</si>
  <si>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</si>
  <si>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</si>
  <si>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</si>
  <si>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</si>
  <si>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</si>
  <si>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</si>
  <si>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</si>
  <si>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</si>
  <si>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</si>
  <si>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</si>
  <si>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</si>
  <si>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</si>
  <si>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</si>
  <si>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</si>
  <si>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</si>
  <si>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</si>
  <si>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</si>
  <si>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</si>
  <si>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</si>
  <si>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</si>
  <si>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</si>
  <si>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</si>
  <si>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</si>
  <si>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</si>
  <si>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</si>
  <si>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</si>
  <si>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</si>
  <si>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</si>
  <si>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</si>
  <si>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</si>
  <si>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</si>
  <si>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</si>
  <si>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</si>
  <si>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</si>
  <si>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</si>
  <si>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</si>
  <si>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</si>
  <si>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</si>
  <si>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</si>
  <si>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</si>
  <si>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</si>
  <si>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</si>
  <si>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</si>
  <si>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</si>
  <si>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</si>
  <si>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</si>
  <si>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</si>
  <si>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</si>
  <si>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</si>
  <si>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</si>
  <si>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</si>
  <si>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</si>
  <si>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</si>
  <si>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</si>
  <si>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</si>
  <si>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</si>
  <si>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</si>
  <si>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</si>
  <si>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</si>
  <si>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</si>
  <si>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</si>
  <si>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</si>
  <si>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</si>
  <si>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</si>
  <si>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</si>
  <si>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</si>
  <si>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</si>
  <si>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</si>
  <si>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</si>
  <si>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</si>
  <si>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</si>
  <si>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</si>
  <si>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</si>
  <si>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</si>
  <si>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</si>
  <si>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</si>
  <si>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</si>
  <si>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</si>
  <si>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</si>
  <si>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</si>
  <si>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</si>
  <si>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</si>
  <si>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</si>
  <si>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</si>
  <si>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</si>
  <si>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</si>
  <si>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</si>
  <si>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</si>
  <si>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</si>
  <si>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</si>
  <si>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</si>
  <si>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</si>
  <si>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</si>
  <si>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</si>
  <si>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</si>
  <si>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</si>
  <si>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</si>
  <si>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</si>
  <si>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</si>
  <si>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</si>
  <si>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</si>
  <si>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</si>
  <si>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</si>
  <si>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</si>
  <si>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</si>
  <si>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</si>
  <si>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</si>
  <si>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</si>
  <si>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</si>
  <si>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</si>
  <si>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</si>
  <si>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</si>
  <si>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</si>
  <si>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</si>
  <si>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</si>
  <si>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</si>
  <si>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</si>
  <si>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</si>
  <si>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</si>
  <si>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</si>
  <si>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</si>
  <si>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</si>
  <si>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</si>
  <si>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</si>
  <si>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</si>
  <si>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</si>
  <si>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</si>
  <si>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</si>
  <si>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</si>
  <si>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</si>
  <si>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</si>
  <si>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</si>
  <si>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</si>
  <si>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</si>
  <si>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</si>
  <si>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</si>
  <si>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</si>
  <si>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</si>
  <si>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</si>
  <si>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</si>
  <si>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</si>
  <si>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</si>
  <si>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</si>
  <si>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</si>
  <si>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</si>
  <si>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</si>
  <si>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</si>
  <si>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</si>
  <si>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</si>
  <si>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</si>
  <si>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</si>
  <si>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</si>
  <si>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</si>
  <si>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</si>
  <si>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</si>
  <si>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</si>
  <si>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</si>
  <si>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</si>
  <si>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</si>
  <si>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</si>
  <si>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</si>
  <si>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</si>
  <si>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</si>
  <si>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</si>
  <si>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</si>
  <si>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</si>
  <si>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</si>
  <si>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</si>
  <si>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</si>
  <si>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</si>
  <si>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</si>
  <si>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</si>
  <si>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</si>
  <si>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</si>
  <si>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</si>
  <si>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</si>
  <si>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</si>
  <si>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</si>
  <si>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</si>
  <si>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</si>
  <si>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</si>
  <si>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</si>
  <si>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</si>
  <si>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</si>
  <si>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</si>
  <si>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</si>
  <si>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</si>
  <si>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</si>
  <si>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</si>
  <si>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</si>
  <si>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</si>
  <si>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</si>
  <si>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</si>
  <si>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</si>
  <si>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</si>
  <si>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</si>
  <si>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</si>
  <si>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</si>
  <si>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</si>
  <si>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</si>
  <si>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</si>
  <si>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</si>
  <si>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</si>
  <si>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</si>
  <si>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</si>
  <si>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</si>
  <si>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</si>
  <si>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</si>
  <si>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</si>
  <si>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</si>
  <si>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</si>
  <si>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</si>
  <si>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</si>
  <si>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</si>
  <si>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</si>
  <si>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</si>
  <si>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</si>
  <si>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</si>
  <si>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</si>
  <si>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</si>
  <si>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</si>
  <si>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</si>
  <si>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</si>
  <si>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</si>
  <si>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</si>
  <si>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</si>
  <si>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</si>
  <si>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</si>
  <si>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</si>
  <si>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</si>
  <si>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</si>
  <si>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</si>
  <si>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</si>
  <si>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</si>
  <si>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</si>
  <si>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</si>
  <si>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</si>
  <si>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</si>
  <si>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</si>
  <si>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</si>
  <si>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</si>
  <si>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</si>
  <si>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</si>
  <si>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</si>
  <si>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</si>
  <si>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</si>
  <si>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</si>
  <si>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</si>
  <si>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</si>
  <si>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</si>
  <si>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</si>
  <si>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</si>
  <si>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</si>
  <si>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</si>
  <si>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</si>
  <si>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</si>
  <si>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</si>
  <si>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</si>
  <si>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</si>
  <si>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</si>
  <si>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</si>
  <si>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</si>
  <si>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</si>
  <si>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</si>
  <si>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</si>
  <si>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</si>
  <si>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</si>
  <si>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</si>
  <si>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</si>
  <si>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</si>
  <si>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</si>
  <si>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</si>
  <si>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</si>
  <si>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</si>
  <si>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</si>
  <si>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</si>
  <si>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</si>
  <si>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</si>
  <si>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</si>
  <si>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</si>
  <si>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</si>
  <si>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</si>
  <si>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</si>
  <si>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</si>
  <si>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</si>
  <si>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</si>
  <si>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</si>
  <si>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</si>
  <si>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</si>
  <si>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</si>
  <si>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</si>
  <si>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</si>
  <si>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</si>
  <si>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</si>
  <si>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</si>
  <si>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</si>
  <si>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</si>
  <si>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</si>
  <si>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</si>
  <si>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</si>
  <si>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</si>
  <si>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</si>
  <si>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</si>
  <si>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</si>
  <si>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</si>
  <si>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</si>
  <si>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</si>
  <si>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</si>
  <si>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</si>
  <si>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</si>
  <si>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</si>
  <si>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</si>
  <si>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</si>
  <si>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</si>
  <si>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</si>
  <si>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</si>
  <si>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</si>
  <si>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</si>
  <si>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</si>
  <si>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</si>
  <si>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</si>
  <si>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</si>
  <si>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</si>
  <si>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</si>
  <si>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</si>
  <si>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</si>
  <si>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</si>
  <si>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</si>
  <si>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</si>
  <si>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</si>
  <si>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</si>
  <si>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</si>
  <si>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</si>
  <si>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</si>
  <si>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</si>
  <si>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</si>
  <si>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</si>
  <si>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</si>
  <si>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</si>
  <si>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</si>
  <si>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</si>
  <si>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</si>
  <si>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</si>
  <si>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</si>
  <si>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</si>
  <si>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</si>
  <si>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</si>
  <si>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</si>
  <si>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</si>
  <si>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</si>
  <si>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</si>
  <si>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</si>
  <si>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</si>
  <si>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</si>
  <si>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</si>
  <si>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</si>
  <si>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</si>
  <si>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</si>
  <si>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</si>
  <si>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</si>
  <si>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</si>
  <si>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</si>
  <si>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</si>
  <si>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</si>
  <si>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</si>
  <si>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</si>
  <si>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</si>
  <si>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</si>
  <si>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</si>
  <si>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</si>
  <si>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</si>
  <si>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</si>
  <si>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</si>
  <si>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</si>
  <si>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</si>
  <si>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</si>
  <si>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</si>
  <si>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</si>
  <si>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</si>
  <si>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</si>
  <si>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</si>
  <si>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</si>
  <si>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</si>
  <si>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</si>
  <si>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</si>
  <si>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</si>
  <si>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</si>
  <si>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</si>
  <si>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</si>
  <si>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</si>
  <si>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</si>
  <si>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</si>
  <si>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</si>
  <si>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</si>
  <si>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</si>
  <si>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</si>
  <si>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</si>
  <si>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</si>
  <si>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</si>
  <si>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</si>
  <si>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</si>
  <si>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</si>
  <si>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</si>
  <si>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</si>
  <si>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</si>
  <si>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</si>
  <si>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</si>
  <si>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</si>
  <si>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</si>
  <si>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</si>
  <si>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</si>
  <si>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</si>
  <si>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</si>
  <si>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</si>
  <si>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</si>
  <si>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</si>
  <si>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</si>
  <si>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</si>
  <si>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</si>
  <si>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</si>
  <si>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</si>
  <si>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</si>
  <si>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</si>
  <si>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</si>
  <si>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</si>
  <si>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</si>
  <si>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</si>
  <si>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</si>
  <si>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</si>
  <si>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</si>
  <si>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</si>
  <si>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</si>
  <si>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</si>
  <si>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</si>
  <si>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</si>
  <si>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</si>
  <si>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</si>
  <si>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</si>
  <si>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</si>
  <si>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</si>
  <si>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</si>
  <si>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</si>
  <si>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</si>
  <si>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</si>
  <si>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</si>
  <si>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</si>
  <si>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</si>
  <si>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</si>
  <si>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</si>
  <si>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</si>
  <si>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</si>
  <si>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</si>
  <si>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</si>
  <si>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</si>
  <si>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</si>
  <si>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</si>
  <si>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</si>
  <si>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</si>
  <si>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</si>
  <si>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</si>
  <si>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</si>
  <si>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</si>
  <si>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</si>
  <si>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</si>
  <si>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</si>
  <si>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</si>
  <si>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</si>
  <si>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</si>
  <si>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</si>
  <si>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</si>
  <si>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</si>
  <si>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</si>
  <si>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</si>
  <si>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</si>
  <si>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</si>
  <si>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</si>
  <si>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</si>
  <si>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</si>
  <si>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</si>
  <si>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</si>
  <si>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</si>
  <si>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</si>
  <si>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</si>
  <si>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</si>
  <si>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</si>
  <si>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</si>
  <si>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</si>
  <si>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</si>
  <si>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</si>
  <si>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</si>
  <si>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</si>
  <si>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</si>
  <si>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</si>
  <si>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</si>
  <si>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</si>
  <si>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</si>
  <si>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</si>
  <si>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</si>
  <si>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</si>
  <si>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</si>
  <si>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</si>
  <si>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</si>
  <si>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</si>
  <si>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</si>
  <si>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</si>
  <si>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</si>
  <si>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</si>
  <si>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</si>
  <si>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</si>
  <si>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</si>
  <si>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</si>
  <si>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</si>
  <si>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</si>
  <si>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</si>
  <si>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</si>
  <si>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</si>
  <si>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</si>
  <si>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</si>
  <si>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</si>
  <si>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</si>
  <si>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</si>
  <si>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</si>
  <si>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</si>
  <si>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</si>
  <si>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</si>
  <si>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</si>
  <si>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</si>
  <si>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</si>
  <si>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</si>
  <si>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</si>
  <si>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</si>
  <si>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</si>
  <si>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</si>
  <si>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</si>
  <si>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</si>
  <si>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</si>
  <si>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</si>
  <si>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</si>
  <si>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</si>
  <si>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</si>
  <si>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</si>
  <si>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</si>
  <si>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</si>
  <si>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</si>
  <si>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</si>
  <si>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</si>
  <si>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</si>
  <si>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</si>
  <si>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</si>
  <si>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</si>
  <si>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</si>
  <si>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</si>
  <si>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</si>
  <si>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</si>
  <si>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</si>
  <si>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</si>
  <si>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</si>
  <si>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</si>
  <si>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</si>
  <si>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</si>
  <si>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</si>
  <si>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</si>
  <si>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</si>
  <si>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</si>
  <si>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</si>
  <si>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</si>
  <si>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</si>
  <si>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</si>
  <si>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</si>
  <si>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</si>
  <si>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</si>
  <si>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</si>
  <si>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</si>
  <si>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</si>
  <si>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</si>
  <si>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</si>
  <si>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</si>
  <si>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</si>
  <si>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</si>
  <si>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</si>
  <si>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</si>
  <si>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</si>
  <si>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</si>
  <si>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</si>
  <si>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</si>
  <si>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</si>
  <si>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</si>
  <si>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</si>
  <si>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</si>
  <si>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</si>
  <si>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</si>
  <si>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</si>
  <si>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</si>
  <si>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</si>
  <si>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</si>
  <si>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</si>
  <si>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</si>
  <si>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</si>
  <si>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</si>
  <si>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</si>
  <si>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</si>
  <si>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</si>
  <si>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</si>
  <si>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</si>
  <si>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</si>
  <si>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</si>
  <si>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</si>
  <si>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</si>
  <si>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</si>
  <si>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</si>
  <si>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</si>
  <si>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</si>
  <si>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</si>
  <si>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</si>
  <si>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</si>
  <si>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</si>
  <si>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</si>
  <si>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</si>
  <si>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</si>
  <si>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</si>
  <si>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</si>
  <si>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</si>
  <si>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</si>
  <si>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</si>
  <si>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</si>
  <si>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</si>
  <si>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</si>
  <si>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</si>
  <si>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</si>
  <si>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</si>
  <si>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</si>
  <si>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</si>
  <si>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</si>
  <si>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</si>
  <si>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</si>
  <si>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</si>
  <si>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</si>
  <si>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</si>
  <si>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</si>
  <si>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</si>
  <si>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</si>
  <si>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</si>
  <si>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</si>
  <si>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</si>
  <si>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</si>
  <si>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</si>
  <si>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</si>
  <si>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</si>
  <si>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</si>
  <si>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</si>
  <si>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</si>
  <si>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</si>
  <si>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</si>
  <si>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</si>
  <si>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</si>
  <si>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</si>
  <si>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</si>
  <si>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</si>
  <si>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</si>
  <si>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</si>
  <si>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</si>
  <si>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</si>
  <si>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</si>
  <si>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</si>
  <si>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</si>
  <si>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</si>
  <si>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</si>
  <si>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</si>
  <si>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</si>
  <si>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</si>
  <si>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</si>
  <si>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</si>
  <si>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</si>
  <si>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</si>
  <si>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</si>
  <si>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</si>
  <si>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</si>
  <si>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</si>
  <si>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</si>
  <si>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</si>
  <si>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</si>
  <si>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</si>
  <si>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</si>
  <si>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</si>
  <si>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</si>
  <si>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</si>
  <si>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</si>
  <si>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</si>
  <si>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</si>
  <si>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</si>
  <si>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</si>
  <si>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</si>
  <si>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</si>
  <si>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</si>
  <si>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</si>
  <si>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</si>
  <si>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</si>
  <si>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</si>
  <si>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</si>
  <si>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</si>
  <si>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</si>
  <si>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</si>
  <si>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</si>
  <si>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</si>
  <si>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</si>
  <si>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</si>
  <si>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</si>
  <si>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</si>
  <si>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</si>
  <si>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</si>
  <si>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</si>
  <si>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</si>
  <si>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</si>
  <si>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</si>
  <si>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</si>
  <si>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</si>
  <si>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</si>
  <si>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</si>
  <si>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</si>
  <si>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</si>
  <si>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</si>
  <si>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</si>
  <si>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</si>
  <si>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</si>
  <si>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</si>
  <si>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</si>
  <si>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</si>
  <si>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</si>
  <si>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</si>
  <si>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</si>
  <si>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</si>
  <si>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</si>
  <si>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</si>
  <si>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</si>
  <si>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</si>
  <si>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</si>
  <si>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</si>
  <si>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</si>
  <si>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</si>
  <si>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</si>
  <si>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</si>
  <si>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</si>
  <si>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</si>
  <si>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</si>
  <si>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</si>
  <si>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</si>
  <si>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</si>
  <si>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</si>
  <si>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</si>
  <si>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</si>
  <si>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</si>
  <si>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</si>
  <si>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</si>
  <si>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</si>
  <si>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</si>
  <si>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</si>
  <si>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</si>
  <si>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</si>
  <si>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</si>
  <si>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</si>
  <si>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</si>
  <si>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</si>
  <si>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</si>
  <si>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</si>
  <si>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</si>
  <si>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</si>
  <si>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</si>
  <si>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</si>
  <si>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</si>
  <si>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</si>
  <si>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</si>
  <si>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</si>
  <si>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</si>
  <si>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</si>
  <si>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</si>
  <si>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</si>
  <si>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</si>
  <si>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</si>
  <si>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</si>
  <si>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</si>
  <si>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</si>
  <si>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</si>
  <si>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</si>
  <si>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</si>
  <si>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</si>
  <si>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</si>
  <si>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</si>
  <si>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</si>
  <si>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</si>
  <si>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</si>
  <si>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</si>
  <si>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</si>
  <si>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</si>
  <si>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</si>
  <si>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</si>
  <si>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</si>
  <si>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</si>
  <si>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</si>
  <si>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</si>
  <si>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</si>
  <si>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</si>
  <si>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</si>
  <si>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</si>
  <si>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</si>
  <si>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</si>
  <si>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</si>
  <si>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</si>
  <si>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</si>
  <si>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</si>
  <si>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</si>
  <si>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</si>
  <si>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</si>
  <si>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</si>
  <si>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</si>
  <si>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</si>
  <si>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</si>
  <si>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</si>
  <si>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</si>
  <si>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</si>
  <si>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</si>
  <si>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</si>
  <si>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</si>
  <si>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</si>
  <si>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</si>
  <si>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</si>
  <si>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</si>
  <si>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</si>
  <si>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</si>
  <si>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</si>
  <si>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</si>
  <si>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</si>
  <si>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</si>
  <si>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</si>
  <si>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</si>
  <si>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</si>
  <si>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</si>
  <si>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</si>
  <si>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</si>
  <si>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</si>
  <si>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</si>
  <si>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</si>
  <si>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</si>
  <si>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</si>
  <si>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</si>
  <si>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</si>
  <si>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</si>
  <si>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</si>
  <si>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</si>
  <si>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</si>
  <si>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</si>
  <si>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</si>
  <si>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</si>
  <si>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</si>
  <si>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</si>
  <si>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</si>
  <si>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</si>
  <si>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</si>
  <si>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</si>
  <si>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</si>
  <si>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</si>
  <si>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</si>
  <si>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</si>
  <si>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</si>
  <si>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</si>
  <si>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</si>
  <si>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</si>
  <si>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</si>
  <si>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</si>
  <si>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</si>
  <si>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</si>
  <si>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</si>
  <si>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</si>
  <si>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</si>
  <si>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</si>
  <si>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</si>
  <si>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</si>
  <si>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</si>
  <si>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</si>
  <si>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</si>
  <si>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</si>
  <si>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</si>
  <si>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</si>
  <si>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</si>
  <si>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</si>
  <si>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</si>
  <si>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</si>
  <si>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</si>
  <si>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</si>
  <si>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</si>
  <si>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</si>
  <si>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</si>
  <si>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</si>
  <si>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</si>
  <si>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</si>
  <si>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</si>
  <si>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</si>
  <si>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</si>
  <si>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</si>
  <si>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</si>
  <si>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</si>
  <si>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</si>
  <si>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</si>
  <si>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</si>
  <si>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</si>
  <si>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</si>
  <si>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</si>
  <si>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</si>
  <si>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</si>
  <si>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</si>
  <si>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</si>
  <si>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</si>
  <si>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</si>
  <si>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</si>
  <si>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</si>
  <si>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</si>
  <si>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</si>
  <si>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</si>
  <si>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</si>
  <si>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</si>
  <si>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</si>
  <si>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</si>
  <si>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</si>
  <si>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</si>
  <si>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</si>
  <si>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</si>
  <si>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</si>
  <si>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</si>
  <si>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</si>
  <si>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</si>
  <si>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</si>
  <si>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</si>
  <si>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</si>
  <si>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</si>
  <si>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</si>
  <si>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</si>
  <si>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</si>
  <si>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</si>
  <si>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</si>
  <si>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</si>
  <si>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</si>
  <si>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</si>
  <si>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</si>
  <si>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</si>
  <si>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</si>
  <si>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</si>
  <si>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</si>
  <si>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</si>
  <si>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</si>
  <si>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</si>
  <si>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</si>
  <si>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</si>
  <si>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</si>
  <si>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</si>
  <si>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</si>
  <si>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</si>
  <si>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</si>
  <si>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</si>
  <si>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</si>
  <si>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</si>
  <si>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</si>
  <si>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</si>
  <si>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</si>
  <si>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</si>
  <si>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</si>
  <si>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</si>
  <si>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</si>
  <si>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</si>
  <si>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</si>
  <si>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</si>
  <si>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</si>
  <si>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</si>
  <si>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</si>
  <si>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</si>
  <si>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</si>
  <si>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</si>
  <si>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</si>
  <si>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</si>
  <si>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</si>
  <si>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</si>
  <si>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</si>
  <si>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</si>
  <si>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</si>
  <si>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</si>
  <si>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</si>
  <si>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</si>
  <si>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</si>
  <si>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</si>
  <si>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</si>
  <si>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</si>
  <si>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</si>
  <si>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</si>
  <si>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</si>
  <si>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</si>
  <si>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</si>
  <si>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</si>
  <si>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</si>
  <si>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</si>
  <si>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</si>
  <si>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</si>
  <si>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</si>
  <si>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</si>
  <si>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</si>
  <si>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</si>
  <si>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</si>
  <si>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</si>
  <si>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</si>
  <si>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</si>
  <si>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</si>
  <si>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</si>
  <si>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</si>
  <si>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</si>
  <si>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</si>
  <si>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</si>
  <si>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</si>
  <si>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</si>
  <si>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</si>
  <si>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</si>
  <si>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</si>
  <si>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</si>
  <si>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</si>
  <si>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</si>
  <si>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</si>
  <si>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</si>
  <si>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</si>
  <si>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</si>
  <si>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</si>
  <si>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</si>
  <si>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</si>
  <si>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</si>
  <si>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</si>
  <si>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</si>
  <si>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</si>
  <si>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</si>
  <si>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</si>
  <si>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</si>
  <si>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</si>
  <si>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</si>
  <si>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</si>
  <si>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</si>
  <si>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</si>
  <si>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</si>
  <si>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</si>
  <si>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</si>
  <si>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</si>
  <si>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</si>
  <si>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</si>
  <si>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</si>
  <si>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</si>
  <si>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</si>
  <si>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</si>
  <si>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</si>
  <si>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</si>
  <si>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</si>
  <si>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</si>
  <si>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</si>
  <si>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</si>
  <si>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</si>
  <si>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</si>
  <si>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</si>
  <si>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</si>
  <si>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</si>
  <si>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</si>
  <si>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</si>
  <si>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</si>
  <si>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</si>
  <si>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</si>
  <si>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</si>
  <si>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</si>
  <si>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</si>
  <si>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</si>
  <si>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</si>
  <si>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</si>
  <si>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</si>
  <si>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</si>
  <si>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</si>
  <si>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</si>
  <si>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</si>
  <si>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</si>
  <si>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</si>
  <si>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</si>
  <si>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</si>
  <si>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</si>
  <si>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</si>
  <si>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</si>
  <si>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</si>
  <si>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</si>
  <si>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</si>
  <si>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</si>
  <si>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</si>
  <si>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</si>
  <si>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</si>
  <si>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</si>
  <si>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</si>
  <si>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</si>
  <si>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</si>
  <si>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</si>
  <si>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</si>
  <si>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</si>
  <si>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</si>
  <si>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</si>
  <si>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</si>
  <si>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</si>
  <si>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</si>
  <si>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</si>
  <si>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</si>
  <si>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</si>
  <si>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</si>
  <si>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</si>
  <si>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</si>
  <si>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</si>
  <si>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</si>
  <si>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</si>
  <si>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</si>
  <si>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</si>
  <si>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</si>
  <si>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</si>
  <si>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</si>
  <si>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</si>
  <si>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</si>
  <si>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</si>
  <si>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</si>
  <si>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</si>
  <si>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</si>
  <si>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</si>
  <si>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</si>
  <si>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</si>
  <si>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</si>
  <si>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</si>
  <si>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</si>
  <si>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</si>
  <si>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</si>
  <si>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</si>
  <si>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</si>
  <si>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</si>
  <si>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</si>
  <si>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</si>
  <si>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</si>
  <si>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</si>
  <si>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</si>
  <si>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</si>
  <si>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</si>
  <si>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</si>
  <si>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</si>
  <si>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</si>
  <si>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</si>
  <si>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</si>
  <si>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</si>
  <si>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</si>
  <si>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</si>
  <si>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</si>
  <si>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</si>
  <si>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</si>
  <si>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</si>
  <si>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</si>
  <si>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</si>
  <si>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</si>
  <si>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</si>
  <si>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</si>
  <si>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</si>
  <si>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</si>
  <si>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</si>
  <si>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</si>
  <si>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</si>
  <si>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</si>
  <si>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</si>
  <si>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</si>
  <si>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</si>
  <si>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</si>
  <si>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</si>
  <si>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</si>
  <si>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</si>
  <si>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</si>
  <si>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</si>
  <si>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</si>
  <si>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</si>
  <si>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</si>
  <si>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</si>
  <si>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</si>
  <si>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</si>
  <si>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</si>
  <si>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</si>
  <si>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</si>
  <si>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</si>
  <si>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</si>
  <si>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</si>
  <si>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</si>
  <si>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</si>
  <si>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</si>
  <si>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</si>
  <si>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</si>
  <si>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</si>
  <si>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</si>
  <si>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</si>
  <si>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</si>
  <si>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</si>
  <si>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</si>
  <si>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</si>
  <si>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</si>
  <si>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</si>
  <si>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</si>
  <si>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</si>
  <si>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</si>
  <si>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</si>
  <si>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</si>
  <si>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</si>
  <si>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</si>
  <si>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</si>
  <si>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</si>
  <si>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</si>
  <si>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</si>
  <si>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</si>
  <si>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</si>
  <si>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</si>
  <si>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</si>
  <si>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</si>
  <si>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</si>
  <si>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</si>
  <si>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</si>
  <si>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</si>
  <si>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</si>
  <si>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</si>
  <si>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</si>
  <si>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</si>
  <si>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</si>
  <si>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</si>
  <si>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</si>
  <si>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</si>
  <si>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</si>
  <si>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</si>
  <si>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</si>
  <si>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</si>
  <si>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</si>
  <si>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</si>
  <si>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</si>
  <si>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</si>
  <si>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</si>
  <si>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</si>
  <si>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</si>
  <si>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</si>
  <si>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</si>
  <si>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</si>
  <si>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</si>
  <si>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</si>
  <si>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</si>
  <si>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</si>
  <si>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</si>
  <si>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</si>
  <si>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</si>
  <si>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</si>
  <si>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</si>
  <si>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</si>
  <si>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</si>
  <si>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</si>
  <si>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</si>
  <si>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</si>
  <si>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</si>
  <si>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</si>
  <si>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</si>
  <si>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</si>
  <si>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</si>
  <si>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</si>
  <si>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</si>
  <si>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</si>
  <si>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</si>
  <si>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</si>
  <si>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</si>
  <si>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</si>
  <si>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</si>
  <si>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</si>
  <si>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</si>
  <si>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</si>
  <si>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</si>
  <si>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</si>
  <si>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</si>
  <si>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</si>
  <si>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</si>
  <si>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</si>
  <si>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</si>
  <si>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</si>
  <si>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</si>
  <si>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</si>
  <si>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</si>
  <si>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</si>
  <si>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</si>
  <si>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</si>
  <si>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</si>
  <si>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</si>
  <si>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</si>
  <si>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</si>
  <si>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</si>
  <si>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</si>
  <si>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</si>
  <si>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</si>
  <si>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</si>
  <si>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</si>
  <si>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</si>
  <si>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</si>
  <si>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</si>
  <si>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</si>
  <si>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</si>
  <si>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</si>
  <si>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</si>
  <si>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</si>
  <si>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</si>
  <si>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</si>
  <si>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</si>
  <si>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</si>
  <si>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</si>
  <si>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</si>
  <si>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</si>
  <si>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</si>
  <si>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</si>
  <si>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</si>
  <si>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</si>
  <si>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</si>
  <si>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</si>
  <si>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</si>
  <si>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</si>
  <si>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</si>
  <si>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</si>
  <si>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</si>
  <si>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</si>
  <si>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</si>
  <si>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</si>
  <si>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</si>
  <si>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</si>
  <si>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</si>
  <si>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</si>
  <si>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</si>
  <si>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</si>
  <si>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</si>
  <si>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</si>
  <si>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</si>
  <si>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</si>
  <si>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</si>
  <si>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</si>
  <si>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</si>
  <si>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</si>
  <si>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</si>
  <si>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</si>
  <si>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</si>
  <si>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</si>
  <si>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</si>
  <si>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</si>
  <si>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</si>
  <si>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</si>
  <si>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</si>
  <si>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</si>
  <si>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</si>
  <si>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</si>
  <si>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</si>
  <si>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</si>
  <si>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</si>
  <si>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</si>
  <si>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</si>
  <si>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</si>
  <si>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</si>
  <si>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</si>
  <si>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</si>
  <si>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</si>
  <si>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</si>
  <si>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</si>
  <si>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</si>
  <si>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</si>
  <si>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</si>
  <si>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</si>
  <si>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</si>
  <si>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</si>
  <si>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</si>
  <si>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</si>
  <si>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</si>
  <si>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</si>
  <si>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</si>
  <si>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</si>
  <si>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</si>
  <si>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</si>
  <si>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</si>
  <si>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</si>
  <si>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</si>
  <si>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</si>
  <si>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</si>
  <si>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</si>
  <si>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</si>
  <si>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</si>
  <si>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</si>
  <si>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</si>
  <si>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</si>
  <si>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</si>
  <si>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</si>
  <si>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</si>
  <si>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</si>
  <si>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</si>
  <si>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</si>
  <si>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</si>
  <si>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</si>
  <si>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</si>
  <si>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</si>
  <si>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</si>
  <si>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</si>
  <si>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</si>
  <si>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</si>
  <si>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</si>
  <si>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</si>
  <si>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</si>
  <si>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</si>
  <si>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</si>
  <si>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</si>
  <si>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</si>
  <si>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</si>
  <si>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</si>
  <si>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</si>
  <si>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</si>
  <si>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</si>
  <si>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</si>
  <si>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</si>
  <si>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</si>
  <si>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</si>
  <si>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</si>
  <si>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</si>
  <si>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</si>
  <si>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</si>
  <si>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</si>
  <si>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</si>
  <si>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</si>
  <si>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</si>
  <si>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</si>
  <si>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</si>
  <si>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</si>
  <si>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</si>
  <si>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</si>
  <si>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</si>
  <si>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</si>
  <si>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</si>
  <si>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</si>
  <si>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</si>
  <si>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</si>
  <si>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</si>
  <si>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</si>
  <si>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</si>
  <si>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</si>
  <si>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</si>
  <si>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</si>
  <si>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</si>
  <si>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</si>
  <si>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</si>
  <si>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</si>
  <si>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</si>
  <si>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</si>
  <si>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</si>
  <si>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</si>
  <si>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</si>
  <si>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</si>
  <si>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</si>
  <si>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</si>
  <si>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</si>
  <si>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</si>
  <si>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</si>
  <si>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</si>
  <si>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</si>
  <si>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</si>
  <si>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</si>
  <si>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</si>
  <si>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</si>
  <si>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</si>
  <si>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</si>
  <si>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</si>
  <si>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</si>
  <si>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</si>
  <si>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</si>
  <si>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</si>
  <si>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</si>
  <si>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</si>
  <si>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</si>
  <si>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</si>
  <si>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</si>
  <si>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</si>
  <si>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</si>
  <si>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</si>
  <si>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</si>
  <si>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</si>
  <si>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</si>
  <si>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</si>
  <si>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</si>
  <si>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</si>
  <si>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</si>
  <si>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</si>
  <si>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</si>
  <si>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</si>
  <si>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</si>
  <si>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</si>
  <si>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</si>
  <si>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</si>
  <si>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</si>
  <si>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</si>
  <si>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</si>
  <si>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</si>
  <si>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</si>
  <si>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</si>
  <si>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</si>
  <si>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</si>
  <si>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</si>
  <si>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</si>
  <si>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</si>
  <si>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</si>
  <si>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</si>
  <si>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</si>
  <si>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</si>
  <si>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</si>
  <si>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</si>
  <si>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</si>
  <si>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</si>
  <si>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</si>
  <si>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</si>
  <si>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</si>
  <si>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</si>
  <si>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</si>
  <si>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</si>
  <si>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</si>
  <si>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</si>
  <si>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</si>
  <si>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</si>
  <si>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</si>
  <si>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</si>
  <si>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</si>
  <si>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</si>
  <si>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</si>
  <si>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</si>
  <si>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</si>
  <si>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</si>
  <si>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</si>
  <si>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</si>
  <si>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</si>
  <si>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</si>
  <si>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</si>
  <si>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</si>
  <si>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</si>
  <si>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</si>
  <si>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</si>
  <si>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</si>
  <si>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</si>
  <si>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</si>
  <si>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</si>
  <si>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</si>
  <si>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</si>
  <si>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</si>
  <si>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</si>
  <si>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</si>
  <si>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</si>
  <si>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</si>
  <si>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</si>
  <si>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</si>
  <si>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</si>
  <si>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</si>
  <si>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</si>
  <si>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</si>
  <si>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</si>
  <si>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</si>
  <si>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</si>
  <si>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</si>
  <si>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</si>
  <si>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</si>
  <si>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</si>
  <si>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</si>
  <si>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</si>
  <si>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</si>
  <si>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</si>
  <si>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</si>
  <si>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</si>
  <si>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</si>
  <si>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</si>
  <si>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</si>
  <si>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</si>
  <si>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</si>
  <si>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</si>
  <si>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</si>
  <si>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</si>
  <si>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</si>
  <si>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</si>
  <si>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</si>
  <si>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</si>
  <si>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</si>
  <si>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</si>
  <si>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</si>
  <si>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</si>
  <si>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</si>
  <si>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</si>
  <si>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</si>
  <si>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</si>
  <si>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</si>
  <si>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</si>
  <si>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</si>
  <si>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</si>
  <si>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</si>
  <si>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</si>
  <si>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</si>
  <si>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</si>
  <si>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</si>
  <si>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</si>
  <si>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</si>
  <si>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</si>
  <si>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</si>
  <si>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</si>
  <si>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</si>
  <si>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</si>
  <si>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</si>
  <si>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</si>
  <si>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</si>
  <si>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</si>
  <si>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</si>
  <si>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</si>
  <si>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</si>
  <si>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</si>
  <si>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</si>
  <si>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</si>
  <si>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</si>
  <si>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</si>
  <si>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</si>
  <si>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</si>
  <si>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</si>
  <si>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</si>
  <si>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</si>
  <si>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</si>
  <si>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</si>
  <si>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</si>
  <si>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</si>
  <si>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</si>
  <si>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</si>
  <si>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</si>
  <si>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</si>
  <si>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</si>
  <si>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</si>
  <si>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</si>
  <si>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</si>
  <si>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</si>
  <si>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</si>
  <si>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</si>
  <si>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</si>
  <si>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</si>
  <si>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</si>
  <si>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</si>
  <si>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</si>
  <si>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</si>
  <si>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</si>
  <si>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</si>
  <si>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</si>
  <si>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</si>
  <si>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</si>
  <si>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</si>
  <si>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</si>
  <si>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</si>
  <si>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</si>
  <si>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</si>
  <si>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</si>
  <si>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</si>
  <si>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</si>
  <si>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</si>
  <si>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</si>
  <si>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</si>
  <si>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</si>
  <si>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</si>
  <si>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</si>
  <si>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</si>
  <si>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</si>
  <si>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</si>
  <si>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</si>
  <si>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</si>
  <si>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</si>
  <si>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</si>
  <si>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</si>
  <si>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</si>
  <si>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</si>
  <si>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</si>
  <si>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</si>
  <si>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</si>
  <si>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</si>
  <si>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</si>
  <si>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</si>
  <si>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</si>
  <si>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</si>
  <si>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</si>
  <si>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</si>
  <si>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</si>
  <si>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</si>
  <si>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</si>
  <si>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</si>
  <si>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</si>
  <si>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</si>
  <si>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</si>
  <si>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</si>
  <si>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</si>
  <si>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</si>
  <si>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</si>
  <si>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</si>
  <si>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</si>
  <si>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</si>
  <si>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</si>
  <si>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</si>
  <si>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</si>
  <si>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</si>
  <si>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</si>
  <si>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</si>
  <si>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</si>
  <si>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</si>
  <si>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</si>
  <si>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</si>
  <si>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</si>
  <si>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</si>
  <si>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</si>
  <si>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</si>
  <si>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</si>
  <si>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</si>
  <si>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</si>
  <si>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</si>
  <si>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</si>
  <si>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</si>
  <si>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</si>
  <si>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</si>
  <si>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</si>
  <si>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</si>
  <si>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</si>
  <si>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</si>
  <si>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</si>
  <si>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</si>
  <si>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</si>
  <si>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</si>
  <si>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</si>
  <si>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</si>
  <si>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</si>
  <si>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</si>
  <si>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</si>
  <si>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</si>
  <si>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</si>
  <si>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</si>
  <si>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</si>
  <si>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</si>
  <si>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</si>
  <si>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</si>
  <si>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</si>
  <si>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</si>
  <si>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</si>
  <si>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</si>
  <si>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</si>
  <si>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</si>
  <si>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</si>
  <si>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</si>
  <si>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</si>
  <si>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</si>
  <si>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</si>
  <si>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</si>
  <si>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</si>
  <si>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</si>
  <si>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</si>
  <si>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</si>
  <si>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</si>
  <si>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</si>
  <si>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</si>
  <si>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</si>
  <si>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</si>
  <si>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</si>
  <si>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</si>
  <si>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</si>
  <si>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</si>
  <si>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</si>
  <si>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</si>
  <si>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</si>
  <si>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</si>
  <si>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</si>
  <si>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</si>
  <si>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</si>
  <si>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</si>
  <si>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</si>
  <si>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</si>
  <si>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</si>
  <si>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</si>
  <si>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</si>
  <si>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</si>
  <si>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</si>
  <si>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</si>
  <si>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</si>
  <si>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</si>
  <si>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</si>
  <si>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</si>
  <si>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</si>
  <si>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</si>
  <si>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</si>
  <si>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</si>
  <si>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</si>
  <si>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</si>
  <si>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</si>
  <si>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</si>
  <si>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</si>
  <si>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</si>
  <si>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</si>
  <si>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</si>
  <si>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</si>
  <si>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</si>
  <si>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</si>
  <si>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</si>
  <si>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</si>
  <si>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</si>
  <si>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</si>
  <si>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</si>
  <si>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</si>
  <si>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</si>
  <si>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</si>
  <si>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</si>
  <si>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</si>
  <si>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</si>
  <si>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</si>
  <si>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</si>
  <si>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</si>
  <si>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</si>
  <si>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</si>
  <si>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</si>
  <si>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</si>
  <si>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</si>
  <si>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</si>
  <si>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</si>
  <si>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</si>
  <si>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</si>
  <si>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</si>
  <si>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</si>
  <si>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</si>
  <si>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</si>
  <si>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</si>
  <si>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</si>
  <si>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</si>
  <si>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</si>
  <si>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</si>
  <si>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</si>
  <si>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</si>
  <si>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</si>
  <si>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</si>
  <si>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</si>
  <si>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</si>
  <si>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</si>
  <si>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</si>
  <si>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</si>
  <si>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</si>
  <si>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</si>
  <si>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</si>
  <si>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</si>
  <si>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</si>
  <si>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</si>
  <si>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</si>
  <si>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</si>
  <si>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</si>
  <si>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</si>
  <si>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</si>
  <si>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</si>
  <si>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</si>
  <si>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</si>
  <si>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</si>
  <si>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</si>
  <si>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</si>
  <si>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</si>
  <si>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</si>
  <si>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</si>
  <si>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</si>
  <si>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</si>
  <si>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</si>
  <si>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</si>
  <si>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</si>
  <si>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</si>
  <si>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</si>
  <si>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</si>
  <si>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</si>
  <si>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</si>
  <si>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</si>
  <si>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</si>
  <si>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</si>
  <si>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</si>
  <si>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</si>
  <si>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</si>
  <si>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</si>
  <si>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</si>
  <si>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</si>
  <si>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</si>
  <si>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</si>
  <si>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</si>
  <si>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</si>
  <si>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</si>
  <si>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</si>
  <si>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</si>
  <si>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</si>
  <si>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</si>
  <si>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</si>
  <si>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</si>
  <si>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</si>
  <si>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</si>
  <si>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</si>
  <si>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</si>
  <si>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</si>
  <si>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</si>
  <si>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</si>
  <si>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</si>
  <si>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</si>
  <si>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</si>
  <si>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</si>
  <si>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</si>
  <si>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</si>
  <si>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</si>
  <si>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</si>
  <si>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</si>
  <si>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</si>
  <si>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</si>
  <si>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</si>
  <si>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</si>
  <si>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</si>
  <si>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</si>
  <si>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</si>
  <si>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</si>
  <si>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</si>
  <si>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</si>
  <si>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</si>
  <si>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</si>
  <si>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</si>
  <si>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</si>
  <si>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</si>
  <si>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</si>
  <si>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</si>
  <si>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</si>
  <si>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</si>
  <si>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</si>
  <si>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</si>
  <si>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</si>
  <si>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</si>
  <si>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</si>
  <si>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</si>
  <si>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</si>
  <si>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</si>
  <si>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</si>
  <si>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</si>
  <si>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</si>
  <si>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</si>
  <si>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</si>
  <si>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</si>
  <si>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</si>
  <si>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</si>
  <si>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</si>
  <si>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</si>
  <si>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</si>
  <si>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</si>
  <si>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</si>
  <si>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</si>
  <si>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</si>
  <si>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</si>
  <si>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</si>
  <si>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</si>
  <si>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</si>
  <si>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</si>
  <si>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</si>
  <si>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</si>
  <si>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</si>
  <si>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</si>
  <si>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</si>
  <si>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</si>
  <si>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</si>
  <si>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</si>
  <si>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</si>
  <si>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</si>
  <si>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</si>
  <si>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</si>
  <si>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</si>
  <si>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</si>
  <si>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</si>
  <si>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</si>
  <si>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</si>
  <si>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</si>
  <si>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</si>
  <si>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</si>
  <si>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</si>
  <si>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</si>
  <si>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</si>
  <si>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</si>
  <si>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</si>
  <si>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</si>
  <si>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</si>
  <si>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</si>
  <si>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</si>
  <si>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</si>
  <si>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</si>
  <si>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</si>
  <si>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</si>
  <si>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</si>
  <si>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</si>
  <si>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</si>
  <si>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</si>
  <si>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</si>
  <si>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</si>
  <si>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</si>
  <si>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</si>
  <si>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</si>
  <si>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</si>
  <si>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</si>
  <si>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</si>
  <si>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</si>
  <si>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</si>
  <si>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</si>
  <si>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</si>
  <si>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</si>
  <si>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</si>
  <si>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</si>
  <si>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</si>
  <si>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</si>
  <si>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</si>
  <si>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</si>
  <si>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</si>
  <si>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</si>
  <si>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</si>
  <si>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</si>
  <si>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</si>
  <si>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</si>
  <si>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</si>
  <si>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</si>
  <si>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</si>
  <si>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</si>
  <si>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</si>
  <si>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</si>
  <si>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</si>
  <si>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</si>
  <si>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</si>
  <si>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</si>
  <si>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</si>
  <si>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</si>
  <si>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</si>
  <si>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</si>
  <si>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</si>
  <si>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</si>
  <si>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</si>
  <si>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</si>
  <si>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</si>
  <si>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</si>
  <si>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</si>
  <si>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</si>
  <si>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</si>
  <si>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</si>
  <si>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</si>
  <si>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</si>
  <si>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</si>
  <si>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</si>
  <si>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</si>
  <si>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</si>
  <si>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</si>
  <si>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</si>
  <si>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</si>
  <si>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</si>
  <si>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</si>
  <si>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</si>
  <si>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</si>
  <si>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</si>
  <si>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</si>
  <si>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</si>
  <si>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</si>
  <si>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</si>
  <si>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</si>
  <si>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</si>
  <si>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</si>
  <si>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</si>
  <si>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</si>
  <si>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</si>
  <si>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</si>
  <si>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</si>
  <si>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</si>
  <si>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</si>
  <si>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</si>
  <si>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</si>
  <si>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</si>
  <si>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</si>
  <si>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</si>
  <si>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</si>
  <si>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</si>
  <si>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</si>
  <si>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</si>
  <si>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</si>
  <si>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</si>
  <si>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</si>
  <si>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</si>
  <si>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</si>
  <si>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</si>
  <si>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</si>
  <si>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</si>
  <si>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</si>
  <si>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</si>
  <si>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</si>
  <si>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</si>
  <si>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</si>
  <si>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</si>
  <si>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</si>
  <si>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</si>
  <si>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</si>
  <si>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</si>
  <si>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</si>
  <si>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</si>
  <si>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</si>
  <si>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</si>
  <si>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</si>
  <si>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</si>
  <si>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</si>
  <si>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</si>
  <si>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</si>
  <si>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</si>
  <si>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</si>
  <si>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</si>
  <si>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</si>
  <si>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</si>
  <si>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</si>
  <si>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</si>
  <si>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</si>
  <si>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</si>
  <si>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</si>
  <si>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</si>
  <si>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</si>
  <si>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</si>
  <si>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</si>
  <si>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</si>
  <si>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</si>
  <si>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</si>
  <si>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</si>
  <si>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</si>
  <si>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</si>
  <si>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</si>
  <si>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</si>
  <si>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</si>
  <si>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</si>
  <si>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</si>
  <si>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</si>
  <si>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</si>
  <si>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</si>
  <si>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</si>
  <si>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</si>
  <si>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</si>
  <si>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</si>
  <si>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</si>
  <si>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</si>
  <si>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</si>
  <si>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</si>
  <si>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</si>
  <si>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</si>
  <si>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</si>
  <si>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</si>
  <si>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</si>
  <si>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</si>
  <si>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</si>
  <si>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</si>
  <si>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</si>
  <si>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</si>
  <si>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</si>
  <si>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</si>
  <si>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</si>
  <si>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</si>
  <si>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</si>
  <si>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</si>
  <si>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</si>
  <si>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</si>
  <si>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</si>
  <si>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</si>
  <si>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</si>
  <si>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</si>
  <si>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</si>
  <si>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</si>
  <si>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</si>
  <si>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</si>
  <si>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</si>
  <si>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</si>
  <si>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</si>
  <si>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</si>
  <si>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</si>
  <si>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</si>
  <si>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</si>
  <si>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</si>
  <si>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</si>
  <si>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</si>
  <si>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</si>
  <si>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</si>
  <si>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</si>
  <si>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</si>
  <si>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</si>
  <si>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</si>
  <si>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</si>
  <si>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</si>
  <si>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</si>
  <si>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</si>
  <si>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</si>
  <si>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</si>
  <si>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</si>
  <si>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</si>
  <si>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</si>
  <si>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</si>
  <si>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</si>
  <si>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</si>
  <si>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</si>
  <si>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</si>
  <si>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</si>
  <si>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</si>
  <si>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</si>
  <si>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</si>
  <si>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</si>
  <si>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</si>
  <si>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</si>
  <si>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</si>
  <si>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</si>
  <si>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</si>
  <si>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</si>
  <si>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</si>
  <si>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</si>
  <si>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</si>
  <si>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</si>
  <si>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</si>
  <si>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</si>
  <si>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</si>
  <si>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</si>
  <si>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</si>
  <si>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</si>
  <si>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</si>
  <si>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</si>
  <si>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</si>
  <si>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</si>
  <si>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</si>
  <si>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</si>
  <si>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</si>
  <si>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</si>
  <si>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</si>
  <si>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</si>
  <si>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</si>
  <si>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</si>
  <si>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</si>
  <si>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</si>
  <si>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</si>
  <si>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</si>
  <si>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</si>
  <si>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</si>
  <si>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</si>
  <si>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</si>
  <si>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</si>
  <si>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</si>
  <si>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</si>
  <si>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</si>
  <si>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</si>
  <si>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</si>
  <si>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</si>
  <si>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</si>
  <si>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</si>
  <si>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</si>
  <si>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</si>
  <si>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</si>
  <si>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</si>
  <si>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</si>
  <si>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</si>
  <si>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</si>
  <si>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</si>
  <si>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</si>
  <si>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</si>
  <si>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</si>
  <si>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</si>
  <si>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</si>
  <si>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</si>
  <si>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</si>
  <si>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</si>
  <si>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</si>
  <si>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</si>
  <si>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</si>
  <si>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</si>
  <si>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</si>
  <si>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</si>
  <si>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</si>
  <si>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</si>
  <si>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</si>
  <si>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</si>
  <si>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</si>
  <si>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</si>
  <si>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</si>
  <si>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</si>
  <si>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</si>
  <si>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</si>
  <si>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</si>
  <si>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</si>
  <si>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</si>
  <si>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</si>
  <si>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</si>
  <si>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</si>
  <si>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</si>
  <si>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</si>
  <si>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</si>
  <si>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</si>
  <si>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</si>
  <si>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</si>
  <si>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</si>
  <si>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</si>
  <si>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</si>
  <si>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</si>
  <si>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</si>
  <si>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</si>
  <si>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</si>
  <si>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</si>
  <si>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</si>
  <si>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</si>
  <si>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</si>
  <si>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</si>
  <si>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</si>
  <si>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</si>
  <si>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</si>
  <si>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</si>
  <si>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</si>
  <si>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</si>
  <si>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</si>
  <si>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</si>
  <si>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</si>
  <si>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</si>
  <si>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</si>
  <si>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</si>
  <si>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</si>
  <si>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</si>
  <si>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</si>
  <si>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</si>
  <si>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</si>
  <si>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</si>
  <si>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</si>
  <si>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</si>
  <si>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</si>
  <si>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</si>
  <si>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</si>
  <si>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</si>
  <si>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</si>
  <si>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</si>
  <si>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</si>
  <si>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</si>
  <si>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</si>
  <si>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</si>
  <si>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</si>
  <si>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</si>
  <si>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</si>
  <si>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</si>
  <si>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</si>
  <si>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</si>
  <si>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</si>
  <si>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</si>
  <si>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</si>
  <si>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</si>
  <si>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</si>
  <si>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</si>
  <si>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</si>
  <si>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</si>
  <si>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</si>
  <si>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</si>
  <si>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</si>
  <si>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</si>
  <si>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</si>
  <si>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</si>
  <si>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</si>
  <si>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</si>
  <si>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</si>
  <si>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</si>
  <si>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</si>
  <si>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</si>
  <si>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</si>
  <si>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</si>
  <si>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</si>
  <si>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</si>
  <si>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</si>
  <si>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</si>
  <si>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</si>
  <si>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</si>
  <si>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</si>
  <si>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</si>
  <si>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</si>
  <si>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</si>
  <si>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</si>
  <si>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</si>
  <si>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</si>
  <si>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</si>
  <si>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</si>
  <si>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</si>
  <si>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</si>
  <si>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</si>
  <si>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</si>
  <si>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</si>
  <si>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</si>
  <si>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</si>
  <si>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</si>
  <si>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</si>
  <si>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</si>
  <si>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</si>
  <si>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</si>
  <si>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</si>
  <si>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</si>
  <si>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</si>
  <si>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</si>
  <si>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</si>
  <si>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</si>
  <si>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</si>
  <si>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</si>
  <si>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</si>
  <si>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</si>
  <si>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</si>
  <si>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</si>
  <si>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</si>
  <si>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</si>
  <si>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</si>
  <si>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</si>
  <si>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</si>
  <si>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</si>
  <si>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</si>
  <si>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</si>
  <si>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</si>
  <si>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</si>
  <si>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</si>
  <si>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</si>
  <si>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</si>
  <si>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</si>
  <si>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</si>
  <si>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</si>
  <si>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</si>
  <si>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</si>
  <si>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</si>
  <si>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</si>
  <si>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</si>
  <si>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</si>
  <si>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</si>
  <si>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</si>
  <si>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</si>
  <si>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</si>
  <si>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</si>
  <si>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</si>
  <si>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</si>
  <si>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</si>
  <si>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</si>
  <si>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</si>
  <si>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</si>
  <si>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</si>
  <si>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</si>
  <si>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</si>
  <si>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</si>
  <si>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</si>
  <si>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</si>
  <si>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</si>
  <si>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</si>
  <si>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</si>
  <si>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</si>
  <si>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</si>
  <si>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</si>
  <si>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</si>
  <si>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</si>
  <si>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</si>
  <si>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</si>
  <si>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</si>
  <si>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</si>
  <si>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</si>
  <si>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</si>
  <si>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</si>
  <si>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</si>
  <si>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</si>
  <si>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</si>
  <si>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</si>
  <si>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</si>
  <si>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</si>
  <si>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</si>
  <si>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</si>
  <si>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</si>
  <si>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</si>
  <si>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</si>
  <si>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</si>
  <si>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</si>
  <si>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</si>
  <si>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</si>
  <si>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</si>
  <si>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</si>
  <si>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</si>
  <si>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</si>
  <si>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</si>
  <si>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</si>
  <si>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</si>
  <si>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</si>
  <si>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</si>
  <si>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</si>
  <si>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</si>
  <si>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</si>
  <si>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</si>
  <si>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</si>
  <si>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</si>
  <si>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</si>
  <si>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</si>
  <si>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</si>
  <si>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</si>
  <si>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</si>
  <si>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</si>
  <si>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</si>
  <si>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</si>
  <si>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</si>
  <si>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</si>
  <si>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</si>
  <si>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</si>
  <si>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</si>
  <si>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</si>
  <si>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</si>
  <si>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</si>
  <si>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</si>
  <si>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</si>
  <si>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</si>
  <si>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</si>
  <si>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</si>
  <si>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</si>
  <si>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</si>
  <si>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</si>
  <si>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</si>
  <si>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</si>
  <si>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</si>
  <si>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</si>
  <si>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</si>
  <si>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</si>
  <si>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</si>
  <si>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</si>
  <si>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</si>
  <si>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</si>
  <si>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</si>
  <si>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</si>
  <si>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</si>
  <si>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</si>
  <si>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</si>
  <si>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</si>
  <si>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</si>
  <si>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</si>
  <si>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</si>
  <si>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</si>
  <si>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</si>
  <si>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</si>
  <si>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</si>
  <si>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</si>
  <si>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</si>
  <si>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</si>
  <si>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</si>
  <si>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</si>
  <si>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</si>
  <si>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</si>
  <si>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</si>
  <si>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</si>
  <si>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</si>
  <si>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</si>
  <si>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</si>
  <si>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</si>
  <si>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</si>
  <si>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</si>
  <si>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</si>
  <si>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</si>
  <si>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</si>
  <si>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</si>
  <si>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</si>
  <si>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</si>
  <si>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</si>
  <si>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</si>
  <si>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</si>
  <si>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</si>
  <si>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</si>
  <si>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</si>
  <si>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</si>
  <si>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</si>
  <si>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</si>
  <si>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</si>
  <si>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</si>
  <si>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</si>
  <si>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</si>
  <si>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</si>
  <si>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</si>
  <si>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</si>
  <si>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</si>
  <si>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</si>
  <si>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</si>
  <si>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</si>
  <si>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</si>
  <si>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</si>
  <si>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</si>
  <si>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</si>
  <si>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</si>
  <si>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</si>
  <si>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</si>
  <si>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</si>
  <si>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</si>
  <si>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</si>
  <si>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</si>
  <si>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</si>
  <si>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</si>
  <si>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</si>
  <si>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</si>
  <si>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</si>
  <si>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</si>
  <si>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</si>
  <si>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</si>
  <si>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</si>
  <si>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</si>
  <si>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</si>
  <si>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</si>
  <si>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</si>
  <si>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</si>
  <si>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</si>
  <si>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</si>
  <si>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</si>
  <si>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</si>
  <si>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</si>
  <si>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</si>
  <si>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</si>
  <si>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</si>
  <si>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</si>
  <si>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</si>
  <si>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</si>
  <si>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</si>
  <si>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</si>
  <si>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</si>
  <si>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</si>
  <si>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</si>
  <si>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</si>
  <si>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</si>
  <si>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</si>
  <si>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</si>
  <si>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</si>
  <si>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</si>
  <si>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</si>
  <si>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</si>
  <si>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</si>
  <si>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</si>
  <si>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</si>
  <si>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</si>
  <si>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</si>
  <si>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</si>
  <si>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</si>
  <si>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</si>
  <si>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</si>
  <si>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</si>
  <si>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</si>
  <si>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</si>
  <si>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</si>
  <si>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</si>
  <si>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</si>
  <si>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</si>
  <si>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</si>
  <si>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</si>
  <si>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</si>
  <si>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</si>
  <si>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</si>
  <si>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</si>
  <si>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</si>
  <si>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</si>
  <si>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</si>
  <si>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</si>
  <si>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</si>
  <si>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</si>
  <si>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</si>
  <si>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</si>
  <si>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</si>
  <si>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</si>
  <si>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</si>
  <si>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</si>
  <si>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</si>
  <si>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</si>
  <si>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</si>
  <si>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</si>
  <si>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</si>
  <si>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</si>
  <si>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</si>
  <si>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</si>
  <si>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</si>
  <si>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</si>
  <si>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</si>
  <si>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</si>
  <si>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</si>
  <si>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</si>
  <si>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</si>
  <si>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</si>
  <si>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</si>
  <si>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</si>
  <si>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</si>
  <si>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</si>
  <si>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</si>
  <si>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</si>
  <si>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</si>
  <si>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</si>
  <si>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</si>
  <si>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</si>
  <si>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</si>
  <si>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</si>
  <si>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</si>
  <si>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</si>
  <si>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</si>
  <si>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</si>
  <si>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</si>
  <si>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</si>
  <si>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</si>
  <si>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</si>
  <si>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</si>
  <si>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</si>
  <si>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</si>
  <si>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</si>
  <si>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</si>
  <si>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</si>
  <si>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</si>
  <si>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</si>
  <si>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</si>
  <si>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</si>
  <si>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</si>
  <si>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</si>
  <si>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</si>
  <si>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</si>
  <si>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</si>
  <si>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</si>
  <si>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</si>
  <si>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</si>
  <si>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</si>
  <si>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</si>
  <si>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</si>
  <si>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</si>
  <si>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</si>
  <si>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</si>
  <si>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</si>
  <si>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</si>
  <si>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</si>
  <si>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</si>
  <si>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</si>
  <si>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</si>
  <si>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</si>
  <si>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</si>
  <si>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</si>
  <si>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</si>
  <si>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</si>
  <si>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</si>
  <si>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</si>
  <si>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</si>
  <si>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</si>
  <si>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</si>
  <si>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</si>
  <si>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</si>
  <si>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</si>
  <si>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</si>
  <si>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</si>
  <si>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</si>
  <si>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</si>
  <si>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</si>
  <si>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</si>
  <si>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</si>
  <si>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</si>
  <si>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</si>
  <si>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</si>
  <si>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</si>
  <si>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</si>
  <si>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</si>
  <si>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</si>
  <si>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</si>
  <si>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</si>
  <si>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</si>
  <si>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</si>
  <si>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</si>
  <si>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</si>
  <si>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</si>
  <si>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</si>
  <si>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</si>
  <si>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</si>
  <si>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</si>
  <si>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</si>
  <si>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</si>
  <si>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</si>
  <si>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</si>
  <si>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</si>
  <si>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</si>
  <si>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</si>
  <si>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</si>
  <si>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</si>
  <si>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</si>
  <si>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</si>
  <si>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</si>
  <si>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</si>
  <si>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</si>
  <si>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</si>
  <si>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</si>
  <si>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</si>
  <si>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</si>
  <si>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</si>
  <si>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</si>
  <si>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</si>
  <si>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</si>
  <si>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</si>
  <si>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</si>
  <si>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</si>
  <si>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</si>
  <si>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</si>
  <si>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</si>
  <si>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</si>
  <si>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</si>
  <si>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</si>
  <si>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</si>
  <si>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</si>
  <si>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</si>
  <si>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</si>
  <si>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</si>
  <si>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</si>
  <si>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</si>
  <si>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</si>
  <si>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</si>
  <si>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</si>
  <si>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</si>
  <si>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</si>
  <si>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</si>
  <si>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</si>
  <si>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</si>
  <si>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</si>
  <si>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</si>
  <si>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</si>
  <si>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</si>
  <si>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</si>
  <si>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</si>
  <si>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</si>
  <si>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</si>
  <si>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</si>
  <si>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</si>
  <si>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</si>
  <si>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</si>
  <si>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</si>
  <si>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</si>
  <si>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</si>
  <si>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</si>
  <si>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</si>
  <si>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</si>
  <si>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</si>
  <si>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</si>
  <si>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</si>
  <si>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</si>
  <si>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</si>
  <si>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</si>
  <si>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</si>
  <si>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</si>
  <si>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</si>
  <si>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</si>
  <si>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</si>
  <si>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</si>
  <si>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</si>
  <si>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</si>
  <si>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</si>
  <si>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</si>
  <si>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</si>
  <si>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</si>
  <si>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</si>
  <si>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</si>
  <si>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</si>
  <si>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</si>
  <si>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</si>
  <si>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</si>
  <si>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</si>
  <si>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</si>
  <si>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</si>
  <si>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</si>
  <si>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</si>
  <si>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</si>
  <si>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</si>
  <si>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</si>
  <si>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</si>
  <si>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</si>
  <si>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</si>
  <si>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</si>
  <si>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</si>
  <si>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</si>
  <si>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</si>
  <si>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</si>
  <si>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</si>
  <si>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</si>
  <si>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</si>
  <si>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</si>
  <si>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</si>
  <si>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</si>
  <si>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</si>
  <si>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</si>
  <si>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</si>
  <si>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</si>
  <si>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</si>
  <si>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</si>
  <si>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</si>
  <si>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</si>
  <si>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</si>
  <si>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</si>
  <si>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</si>
  <si>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</si>
  <si>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</si>
  <si>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</si>
  <si>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</si>
  <si>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</si>
  <si>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</si>
  <si>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</si>
  <si>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</si>
  <si>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</si>
  <si>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</si>
  <si>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</si>
  <si>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</si>
  <si>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</si>
  <si>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</si>
  <si>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</si>
  <si>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</si>
  <si>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</si>
  <si>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</si>
  <si>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</si>
  <si>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</si>
  <si>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</si>
  <si>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</si>
  <si>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</si>
  <si>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</si>
  <si>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</si>
  <si>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</si>
  <si>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</si>
  <si>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</si>
  <si>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</si>
  <si>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</si>
  <si>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</si>
  <si>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</si>
  <si>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</si>
  <si>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</si>
  <si>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</si>
  <si>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</si>
  <si>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</si>
  <si>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</si>
  <si>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</si>
  <si>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</si>
  <si>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</si>
  <si>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</si>
  <si>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</si>
  <si>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</si>
  <si>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</si>
  <si>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</si>
  <si>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</si>
  <si>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</si>
  <si>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</si>
  <si>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</si>
  <si>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</si>
  <si>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</si>
  <si>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</si>
  <si>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</si>
  <si>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</si>
  <si>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</si>
  <si>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</si>
  <si>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</si>
  <si>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</si>
  <si>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</si>
  <si>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</si>
  <si>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</si>
  <si>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</si>
  <si>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</si>
  <si>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</si>
  <si>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</si>
  <si>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</si>
  <si>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</si>
  <si>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</si>
  <si>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</si>
  <si>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</si>
  <si>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</si>
  <si>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</si>
  <si>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</si>
  <si>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</si>
  <si>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</si>
  <si>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</si>
  <si>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</si>
  <si>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</si>
  <si>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</si>
  <si>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</si>
  <si>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</si>
  <si>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</si>
  <si>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</si>
  <si>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</si>
  <si>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</si>
  <si>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</si>
  <si>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</si>
  <si>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</si>
  <si>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</si>
  <si>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</si>
  <si>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</si>
  <si>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</si>
  <si>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</si>
  <si>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</si>
  <si>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</si>
  <si>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</si>
  <si>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</si>
  <si>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</si>
  <si>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</si>
  <si>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</si>
  <si>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</si>
  <si>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</si>
  <si>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</si>
  <si>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</si>
  <si>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</si>
  <si>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</si>
  <si>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</si>
  <si>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</si>
  <si>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</si>
  <si>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</si>
  <si>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</si>
  <si>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</si>
  <si>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</si>
  <si>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</si>
  <si>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</si>
  <si>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</si>
  <si>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</si>
  <si>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</si>
  <si>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</si>
  <si>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</si>
  <si>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</si>
  <si>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</si>
  <si>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</si>
  <si>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</si>
  <si>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</si>
  <si>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</si>
  <si>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</si>
  <si>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</si>
  <si>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</si>
  <si>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</si>
  <si>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</si>
  <si>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</si>
  <si>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</si>
  <si>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</si>
  <si>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</si>
  <si>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</si>
  <si>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</si>
  <si>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</si>
  <si>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</si>
  <si>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</si>
  <si>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</si>
  <si>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</si>
  <si>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</si>
  <si>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</si>
  <si>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</si>
  <si>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</si>
  <si>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</si>
  <si>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</si>
  <si>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</si>
  <si>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</si>
  <si>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</si>
  <si>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</si>
  <si>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</si>
  <si>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</si>
  <si>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</si>
  <si>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</si>
  <si>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</si>
  <si>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</si>
  <si>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</si>
  <si>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</si>
  <si>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</si>
  <si>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</si>
  <si>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</si>
  <si>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</si>
  <si>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</si>
  <si>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</si>
  <si>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</si>
  <si>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</si>
  <si>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</si>
  <si>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</si>
  <si>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</si>
  <si>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</si>
  <si>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</si>
  <si>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</si>
  <si>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</si>
  <si>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</si>
  <si>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</si>
  <si>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</si>
  <si>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</si>
  <si>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</si>
  <si>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</si>
  <si>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</si>
  <si>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</si>
  <si>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</si>
  <si>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</si>
  <si>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</si>
  <si>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</si>
  <si>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</si>
  <si>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</si>
  <si>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</si>
  <si>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</si>
  <si>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</si>
  <si>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</si>
  <si>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</si>
  <si>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</si>
  <si>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</si>
  <si>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</si>
  <si>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</si>
  <si>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</si>
  <si>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</si>
  <si>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</si>
  <si>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</si>
  <si>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</si>
  <si>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</si>
  <si>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</si>
  <si>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</si>
  <si>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</si>
  <si>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</si>
  <si>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</si>
  <si>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</si>
  <si>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</si>
  <si>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</si>
  <si>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</si>
  <si>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</si>
  <si>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</si>
  <si>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</si>
  <si>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</si>
  <si>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</si>
  <si>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</si>
  <si>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</si>
  <si>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</si>
  <si>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</si>
  <si>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</si>
  <si>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</si>
  <si>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</si>
  <si>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</si>
  <si>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</si>
  <si>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</si>
  <si>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</si>
  <si>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</si>
  <si>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</si>
  <si>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</si>
  <si>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</si>
  <si>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</si>
  <si>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</si>
  <si>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</si>
  <si>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</si>
  <si>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</si>
  <si>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</si>
  <si>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</si>
  <si>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</si>
  <si>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</si>
  <si>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</si>
  <si>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</si>
  <si>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</si>
  <si>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</si>
  <si>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</si>
  <si>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</si>
  <si>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</si>
  <si>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</si>
  <si>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</si>
  <si>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</si>
  <si>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</si>
  <si>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</si>
  <si>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</si>
  <si>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</si>
  <si>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</si>
  <si>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</si>
  <si>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</si>
  <si>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</si>
  <si>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</si>
  <si>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</si>
  <si>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</si>
  <si>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</si>
  <si>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</si>
  <si>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</si>
  <si>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</si>
  <si>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</si>
  <si>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</si>
  <si>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</si>
  <si>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</si>
  <si>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</si>
  <si>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</si>
  <si>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</si>
  <si>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</si>
  <si>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</si>
  <si>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</si>
  <si>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</si>
  <si>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</si>
  <si>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</si>
  <si>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</si>
  <si>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</si>
  <si>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</si>
  <si>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</si>
  <si>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</si>
  <si>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</si>
  <si>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</si>
  <si>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</si>
  <si>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</si>
  <si>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</si>
  <si>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</si>
  <si>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</si>
  <si>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</si>
  <si>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</si>
  <si>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</si>
  <si>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</si>
  <si>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</si>
  <si>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</si>
  <si>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</si>
  <si>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</si>
  <si>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</si>
  <si>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</si>
  <si>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</si>
  <si>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</si>
  <si>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</si>
  <si>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</si>
  <si>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</si>
  <si>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</si>
  <si>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</si>
  <si>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</si>
  <si>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</si>
  <si>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</si>
  <si>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</si>
  <si>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</si>
  <si>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</si>
  <si>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</si>
  <si>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</si>
  <si>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</si>
  <si>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</si>
  <si>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</si>
  <si>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</si>
  <si>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</si>
  <si>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</si>
  <si>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</si>
  <si>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</si>
  <si>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</si>
  <si>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</si>
  <si>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</si>
  <si>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</si>
  <si>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</si>
  <si>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</si>
  <si>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</si>
  <si>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</si>
  <si>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</si>
  <si>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</si>
  <si>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</si>
  <si>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</si>
  <si>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</si>
  <si>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</si>
  <si>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</si>
  <si>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</si>
  <si>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</si>
  <si>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</si>
  <si>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</si>
  <si>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</si>
  <si>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</si>
  <si>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</si>
  <si>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</si>
  <si>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</si>
  <si>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</si>
  <si>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</si>
  <si>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</si>
  <si>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</si>
  <si>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</si>
  <si>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</si>
  <si>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</si>
  <si>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</si>
  <si>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</si>
  <si>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</si>
  <si>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</si>
  <si>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</si>
  <si>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</si>
  <si>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</si>
  <si>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</si>
  <si>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</si>
  <si>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</si>
  <si>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</si>
  <si>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</si>
  <si>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</si>
  <si>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</si>
  <si>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</si>
  <si>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</si>
  <si>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</si>
  <si>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</si>
  <si>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</si>
  <si>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</si>
  <si>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</si>
  <si>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</si>
  <si>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</si>
  <si>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</si>
  <si>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</si>
  <si>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</si>
  <si>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</si>
  <si>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</si>
  <si>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</si>
  <si>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</si>
  <si>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</si>
  <si>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</si>
  <si>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</si>
  <si>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</si>
  <si>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</si>
  <si>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</si>
  <si>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</si>
  <si>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</si>
  <si>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</si>
  <si>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</si>
  <si>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</si>
  <si>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</si>
  <si>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</si>
  <si>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</si>
  <si>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</si>
  <si>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</si>
  <si>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</si>
  <si>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</si>
  <si>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</si>
  <si>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</si>
  <si>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</si>
  <si>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</si>
  <si>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</si>
  <si>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</si>
  <si>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</si>
  <si>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</si>
  <si>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</si>
  <si>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</si>
  <si>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</si>
  <si>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</si>
  <si>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</si>
  <si>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</si>
  <si>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</si>
  <si>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</si>
  <si>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</si>
  <si>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</si>
  <si>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</si>
  <si>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</si>
  <si>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</si>
  <si>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</si>
  <si>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</si>
  <si>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</si>
  <si>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</si>
  <si>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</si>
  <si>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</si>
  <si>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</si>
  <si>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</si>
  <si>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</si>
  <si>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</si>
  <si>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</si>
  <si>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</si>
  <si>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</si>
  <si>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</si>
  <si>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</si>
  <si>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</si>
  <si>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</si>
  <si>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</si>
  <si>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</si>
  <si>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</si>
  <si>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</si>
  <si>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</si>
  <si>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</si>
  <si>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</si>
  <si>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</si>
  <si>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</si>
  <si>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</si>
  <si>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</si>
  <si>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</si>
  <si>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</si>
  <si>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</si>
  <si>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</si>
  <si>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</si>
  <si>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</si>
  <si>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</si>
  <si>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</si>
  <si>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</si>
  <si>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</si>
  <si>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</si>
  <si>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</si>
  <si>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</si>
  <si>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</si>
  <si>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</si>
  <si>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</si>
  <si>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</si>
  <si>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</si>
  <si>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</si>
  <si>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</si>
  <si>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</si>
  <si>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</si>
  <si>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</si>
  <si>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</si>
  <si>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</si>
  <si>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</si>
  <si>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</si>
  <si>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</si>
  <si>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</si>
  <si>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</si>
  <si>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</si>
  <si>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</si>
  <si>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</si>
  <si>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</si>
  <si>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</si>
  <si>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</si>
  <si>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</si>
  <si>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</si>
  <si>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</si>
  <si>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</si>
  <si>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</si>
  <si>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</si>
  <si>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</si>
  <si>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</si>
  <si>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</si>
  <si>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</si>
  <si>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</si>
  <si>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</si>
  <si>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</si>
  <si>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</si>
  <si>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</si>
  <si>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</si>
  <si>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</si>
  <si>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</si>
  <si>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</si>
  <si>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</si>
  <si>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</si>
  <si>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</si>
  <si>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</si>
  <si>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</si>
  <si>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</si>
  <si>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</si>
  <si>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</si>
  <si>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</si>
  <si>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</si>
  <si>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</si>
  <si>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</si>
  <si>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</si>
  <si>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</si>
  <si>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</si>
  <si>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</si>
  <si>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</si>
  <si>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</si>
  <si>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</si>
  <si>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</si>
  <si>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</si>
  <si>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</si>
  <si>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</si>
  <si>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</si>
  <si>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</si>
  <si>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</si>
  <si>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</si>
  <si>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</si>
  <si>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</si>
  <si>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</si>
  <si>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</si>
  <si>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</si>
  <si>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</si>
  <si>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</si>
  <si>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</si>
  <si>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</si>
  <si>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</si>
  <si>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</si>
  <si>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</si>
  <si>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</si>
  <si>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</si>
  <si>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</si>
  <si>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</si>
  <si>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</si>
  <si>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</si>
  <si>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</si>
  <si>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</si>
  <si>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</si>
  <si>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</si>
  <si>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</si>
  <si>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</si>
  <si>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</si>
  <si>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</si>
  <si>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</si>
  <si>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</si>
  <si>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</si>
  <si>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</si>
  <si>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</si>
  <si>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</si>
  <si>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</si>
  <si>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</si>
  <si>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</si>
  <si>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</si>
  <si>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</si>
  <si>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</si>
  <si>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</si>
  <si>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</si>
  <si>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</si>
  <si>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</si>
  <si>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</si>
  <si>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</si>
  <si>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</si>
  <si>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</si>
  <si>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</si>
  <si>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</si>
  <si>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</si>
  <si>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</si>
  <si>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</si>
  <si>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</si>
  <si>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</si>
  <si>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</si>
  <si>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</si>
  <si>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</si>
  <si>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</si>
  <si>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</si>
  <si>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</si>
  <si>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</si>
  <si>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</si>
  <si>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</si>
  <si>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</si>
  <si>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</si>
  <si>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</si>
  <si>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</si>
  <si>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</si>
  <si>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</si>
  <si>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</si>
  <si>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</si>
  <si>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</si>
  <si>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</si>
  <si>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</si>
  <si>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</si>
  <si>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</si>
  <si>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</si>
  <si>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</si>
  <si>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</si>
  <si>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</si>
  <si>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</si>
  <si>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</si>
  <si>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</si>
  <si>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</si>
  <si>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</si>
  <si>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</si>
  <si>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</si>
  <si>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</si>
  <si>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</si>
  <si>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</si>
  <si>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</si>
  <si>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</si>
  <si>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</si>
  <si>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</si>
  <si>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</si>
  <si>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</si>
  <si>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</si>
  <si>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</si>
  <si>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</si>
  <si>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</si>
  <si>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</si>
  <si>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</si>
  <si>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</si>
  <si>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</si>
  <si>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</si>
  <si>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</si>
  <si>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</si>
  <si>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</si>
  <si>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</si>
  <si>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</si>
  <si>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</si>
  <si>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</si>
  <si>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</si>
  <si>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</si>
  <si>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</si>
  <si>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</si>
  <si>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</si>
  <si>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</si>
  <si>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</si>
  <si>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</si>
  <si>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</si>
  <si>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</si>
  <si>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</si>
  <si>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</si>
  <si>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</si>
  <si>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</si>
  <si>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</si>
  <si>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</si>
  <si>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</si>
  <si>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</si>
  <si>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</si>
  <si>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</si>
  <si>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</si>
  <si>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</si>
  <si>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</si>
  <si>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</si>
  <si>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</si>
  <si>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</si>
  <si>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</si>
  <si>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</si>
  <si>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</si>
  <si>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</si>
  <si>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</si>
  <si>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</si>
  <si>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</si>
  <si>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</si>
  <si>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</si>
  <si>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</si>
  <si>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</si>
  <si>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</si>
  <si>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</si>
  <si>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</si>
  <si>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</si>
  <si>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</si>
  <si>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</si>
  <si>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</si>
  <si>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</si>
  <si>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</si>
  <si>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</si>
  <si>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</si>
  <si>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</si>
  <si>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</si>
  <si>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</si>
  <si>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</si>
  <si>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</si>
  <si>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</si>
  <si>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</si>
  <si>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</si>
  <si>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</si>
  <si>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</si>
  <si>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</si>
  <si>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</si>
  <si>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</si>
  <si>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</si>
  <si>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</si>
  <si>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</si>
  <si>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</si>
  <si>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</si>
  <si>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</si>
  <si>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</si>
  <si>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</si>
  <si>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</si>
  <si>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</si>
  <si>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</si>
  <si>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</si>
  <si>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</si>
  <si>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</si>
  <si>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</si>
  <si>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</si>
  <si>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</si>
  <si>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</si>
  <si>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</si>
  <si>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</si>
  <si>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</si>
  <si>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</si>
  <si>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</si>
  <si>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</si>
  <si>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</si>
  <si>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</si>
  <si>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</si>
  <si>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</si>
  <si>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</si>
  <si>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</si>
  <si>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</si>
  <si>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</si>
  <si>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</si>
  <si>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</si>
  <si>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</si>
  <si>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</si>
  <si>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</si>
  <si>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</si>
  <si>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</si>
  <si>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</si>
  <si>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</si>
  <si>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</si>
  <si>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</si>
  <si>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</si>
  <si>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</si>
  <si>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</si>
  <si>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</si>
  <si>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</si>
  <si>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</si>
  <si>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</si>
  <si>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</si>
  <si>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</si>
  <si>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</si>
  <si>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</si>
  <si>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</si>
  <si>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</si>
  <si>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</si>
  <si>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</si>
  <si>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</si>
  <si>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</si>
  <si>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</si>
  <si>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</si>
  <si>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</si>
  <si>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</si>
  <si>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</si>
  <si>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</si>
  <si>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</si>
  <si>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</si>
  <si>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</si>
  <si>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</si>
  <si>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</si>
  <si>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</si>
  <si>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</si>
  <si>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</si>
  <si>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</si>
  <si>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</si>
  <si>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</si>
  <si>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</si>
  <si>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</si>
  <si>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</si>
  <si>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</si>
  <si>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</si>
  <si>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</si>
  <si>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</si>
  <si>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</si>
  <si>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</si>
  <si>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</si>
  <si>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</si>
  <si>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</si>
  <si>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</si>
  <si>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</si>
  <si>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</si>
  <si>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</si>
  <si>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</si>
  <si>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</si>
  <si>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</si>
  <si>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</si>
  <si>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</si>
  <si>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</si>
  <si>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</si>
  <si>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</si>
  <si>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</si>
  <si>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</si>
  <si>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</si>
  <si>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</si>
  <si>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</si>
  <si>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</si>
  <si>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</si>
  <si>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</si>
  <si>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</si>
  <si>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</si>
  <si>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</si>
  <si>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</si>
  <si>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</si>
  <si>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</si>
  <si>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</si>
  <si>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</si>
  <si>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</si>
  <si>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</si>
  <si>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</si>
  <si>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</si>
  <si>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</si>
  <si>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</si>
  <si>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</si>
  <si>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</si>
  <si>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</si>
  <si>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</si>
  <si>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</si>
  <si>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</si>
  <si>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</si>
  <si>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</si>
  <si>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</si>
  <si>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</si>
  <si>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</si>
  <si>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</si>
  <si>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</si>
  <si>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</si>
  <si>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</si>
  <si>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</si>
  <si>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</si>
  <si>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</si>
  <si>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</si>
  <si>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</si>
  <si>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</si>
  <si>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</si>
  <si>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</si>
  <si>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</si>
  <si>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</si>
  <si>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</si>
  <si>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</si>
  <si>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</si>
  <si>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</si>
  <si>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</si>
  <si>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</si>
  <si>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</si>
  <si>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</si>
  <si>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</si>
  <si>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</si>
  <si>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</si>
  <si>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</si>
  <si>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</si>
  <si>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</si>
  <si>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</si>
  <si>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</si>
  <si>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</si>
  <si>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</si>
  <si>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</si>
  <si>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</si>
  <si>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</si>
  <si>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</si>
  <si>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</si>
  <si>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</si>
  <si>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</si>
  <si>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</si>
  <si>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</si>
  <si>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</si>
  <si>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</si>
  <si>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</si>
  <si>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</si>
  <si>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</si>
  <si>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</si>
  <si>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</si>
  <si>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</si>
  <si>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</si>
  <si>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</si>
  <si>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</si>
  <si>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</si>
  <si>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</si>
  <si>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</si>
  <si>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</si>
  <si>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</si>
  <si>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</si>
  <si>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</si>
  <si>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</si>
  <si>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</si>
  <si>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</si>
  <si>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</si>
  <si>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</si>
  <si>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</si>
  <si>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</si>
  <si>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</si>
  <si>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</si>
  <si>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</si>
  <si>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</si>
  <si>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</si>
  <si>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</si>
  <si>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</si>
  <si>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</si>
  <si>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</si>
  <si>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</si>
  <si>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</si>
  <si>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</si>
  <si>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</si>
  <si>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</si>
  <si>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</si>
  <si>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</si>
  <si>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</si>
  <si>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</si>
  <si>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</si>
  <si>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</si>
  <si>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</si>
  <si>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</si>
  <si>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</si>
  <si>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</si>
  <si>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</si>
  <si>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</si>
  <si>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</si>
  <si>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</si>
  <si>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</si>
  <si>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</si>
  <si>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</si>
  <si>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</si>
  <si>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</si>
  <si>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</si>
  <si>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</si>
  <si>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</si>
  <si>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</si>
  <si>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</si>
  <si>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</si>
  <si>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</si>
  <si>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</si>
  <si>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</si>
  <si>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</si>
  <si>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</si>
  <si>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</si>
  <si>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</si>
  <si>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</si>
  <si>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</si>
  <si>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</si>
  <si>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</si>
  <si>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</si>
  <si>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</si>
  <si>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</si>
  <si>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</si>
  <si>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</si>
  <si>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</si>
  <si>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</si>
  <si>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</si>
  <si>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</si>
  <si>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</si>
  <si>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</si>
  <si>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</si>
  <si>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</si>
  <si>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</si>
  <si>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</si>
  <si>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</si>
  <si>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</si>
  <si>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</si>
  <si>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</si>
  <si>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</si>
  <si>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</si>
  <si>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</si>
  <si>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</si>
  <si>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</si>
  <si>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</si>
  <si>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</si>
  <si>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</si>
  <si>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</si>
  <si>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</si>
  <si>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</si>
  <si>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</si>
  <si>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</si>
  <si>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</si>
  <si>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</si>
  <si>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</si>
  <si>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</si>
  <si>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</si>
  <si>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</si>
  <si>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</si>
  <si>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</si>
  <si>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</si>
  <si>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</si>
  <si>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</si>
  <si>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</si>
  <si>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</si>
  <si>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</si>
  <si>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</si>
  <si>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</si>
  <si>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</si>
  <si>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</si>
  <si>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</si>
  <si>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</si>
  <si>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</si>
  <si>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</si>
  <si>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</si>
  <si>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</si>
  <si>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</si>
  <si>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</si>
  <si>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</si>
  <si>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</si>
  <si>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</si>
  <si>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</si>
  <si>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</si>
  <si>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</si>
  <si>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</si>
  <si>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</si>
  <si>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</si>
  <si>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</si>
  <si>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</si>
  <si>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</si>
  <si>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</si>
  <si>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</si>
  <si>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</si>
  <si>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</si>
  <si>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</si>
  <si>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</si>
  <si>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</si>
  <si>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</si>
  <si>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</si>
  <si>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</si>
  <si>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</si>
  <si>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</si>
  <si>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</si>
  <si>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</si>
  <si>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</si>
  <si>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</si>
  <si>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</si>
  <si>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</si>
  <si>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</si>
  <si>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</si>
  <si>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</si>
  <si>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</si>
  <si>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</si>
  <si>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</si>
  <si>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</si>
  <si>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</si>
  <si>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</si>
  <si>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</si>
  <si>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</si>
  <si>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</si>
  <si>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</si>
  <si>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</si>
  <si>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</si>
  <si>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</si>
  <si>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</si>
  <si>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</si>
  <si>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</si>
  <si>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</si>
  <si>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</si>
  <si>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</si>
  <si>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</si>
  <si>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</si>
  <si>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</si>
  <si>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</si>
  <si>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</si>
  <si>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</si>
  <si>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</si>
  <si>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</si>
  <si>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</si>
  <si>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</si>
  <si>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</si>
  <si>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</si>
  <si>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</si>
  <si>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</si>
  <si>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</si>
  <si>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</si>
  <si>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</si>
  <si>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</si>
  <si>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</si>
  <si>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</si>
  <si>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</si>
  <si>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</si>
  <si>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</si>
  <si>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</si>
  <si>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</si>
  <si>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</si>
  <si>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</si>
  <si>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</si>
  <si>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</si>
  <si>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</si>
  <si>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</si>
  <si>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</si>
  <si>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</si>
  <si>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</si>
  <si>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</si>
  <si>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</si>
  <si>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</si>
  <si>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</si>
  <si>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</si>
  <si>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</si>
  <si>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</si>
  <si>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</si>
  <si>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</si>
  <si>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</si>
  <si>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</si>
  <si>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</si>
  <si>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</si>
  <si>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</si>
  <si>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</si>
  <si>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</si>
  <si>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</si>
  <si>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</si>
  <si>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</si>
  <si>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</si>
  <si>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</si>
  <si>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</si>
  <si>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</si>
  <si>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</si>
  <si>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</si>
  <si>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</si>
  <si>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</si>
  <si>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</si>
  <si>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</si>
  <si>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</si>
  <si>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</si>
  <si>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</si>
  <si>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</si>
  <si>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</si>
  <si>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</si>
  <si>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</si>
  <si>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</si>
  <si>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</si>
  <si>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</si>
  <si>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</si>
  <si>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</si>
  <si>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</si>
  <si>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</si>
  <si>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</si>
  <si>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</si>
  <si>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</si>
  <si>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</si>
  <si>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</si>
  <si>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</si>
  <si>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</si>
  <si>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</si>
  <si>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</si>
  <si>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</si>
  <si>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</si>
  <si>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</si>
  <si>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</si>
  <si>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</si>
  <si>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</si>
  <si>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</si>
  <si>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</si>
  <si>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</si>
  <si>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</si>
  <si>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</si>
  <si>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</si>
  <si>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</si>
  <si>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</si>
  <si>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</si>
  <si>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</si>
  <si>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</si>
  <si>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</si>
  <si>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</si>
  <si>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</si>
  <si>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</si>
  <si>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</si>
  <si>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</si>
  <si>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</si>
  <si>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</si>
  <si>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</si>
  <si>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</si>
  <si>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</si>
  <si>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</si>
  <si>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</si>
  <si>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</si>
  <si>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</si>
  <si>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</si>
  <si>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</si>
  <si>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</si>
  <si>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</si>
  <si>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</si>
  <si>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</si>
  <si>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</si>
  <si>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</si>
  <si>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</si>
  <si>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</si>
  <si>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</si>
  <si>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</si>
  <si>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</si>
  <si>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</si>
  <si>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</si>
  <si>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</si>
  <si>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</si>
  <si>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</si>
  <si>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</si>
  <si>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</si>
  <si>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</si>
  <si>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</si>
  <si>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</si>
  <si>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</si>
  <si>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</si>
  <si>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</si>
  <si>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</si>
  <si>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</si>
  <si>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</si>
  <si>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</si>
  <si>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</si>
  <si>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</si>
  <si>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</si>
  <si>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</si>
  <si>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</si>
  <si>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</si>
  <si>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</si>
  <si>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</si>
  <si>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</si>
  <si>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</si>
  <si>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</si>
  <si>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</si>
  <si>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</si>
  <si>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</si>
  <si>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</si>
  <si>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</si>
  <si>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</si>
  <si>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</si>
  <si>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</si>
  <si>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</si>
  <si>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</si>
  <si>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</si>
  <si>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</si>
  <si>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</si>
  <si>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</si>
  <si>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</si>
  <si>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</si>
  <si>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</si>
  <si>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</si>
  <si>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</si>
  <si>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</si>
  <si>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</si>
  <si>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</si>
  <si>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</si>
  <si>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</si>
  <si>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</si>
  <si>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</si>
  <si>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</si>
  <si>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</si>
  <si>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</si>
  <si>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</si>
  <si>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</si>
  <si>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</si>
  <si>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</si>
  <si>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</si>
  <si>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</si>
  <si>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</si>
  <si>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</si>
  <si>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</si>
  <si>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</si>
  <si>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</si>
  <si>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</si>
  <si>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</si>
  <si>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</si>
  <si>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</si>
  <si>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</si>
  <si>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</si>
  <si>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</si>
  <si>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</si>
  <si>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</si>
  <si>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</si>
  <si>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</si>
  <si>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</si>
  <si>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</si>
  <si>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</si>
  <si>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</si>
  <si>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</si>
  <si>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</si>
  <si>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</si>
  <si>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</si>
  <si>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</si>
  <si>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</si>
  <si>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</si>
  <si>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</si>
  <si>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</si>
  <si>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</si>
  <si>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</si>
  <si>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</si>
  <si>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</si>
  <si>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</si>
  <si>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</si>
  <si>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</si>
  <si>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</si>
  <si>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</si>
  <si>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</si>
  <si>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</si>
  <si>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</si>
  <si>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</si>
  <si>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</si>
  <si>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</si>
  <si>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</si>
  <si>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</si>
  <si>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</si>
  <si>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</si>
  <si>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</si>
  <si>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</si>
  <si>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</si>
  <si>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</si>
  <si>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</si>
  <si>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</si>
  <si>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</si>
  <si>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</si>
  <si>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</si>
  <si>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</si>
  <si>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</si>
  <si>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</si>
  <si>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</si>
  <si>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</si>
  <si>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</si>
  <si>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</si>
  <si>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</si>
  <si>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</si>
  <si>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</si>
  <si>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</si>
  <si>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</si>
  <si>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</si>
  <si>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</si>
  <si>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</si>
  <si>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</si>
  <si>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</si>
  <si>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</si>
  <si>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</si>
  <si>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</si>
  <si>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</si>
  <si>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</si>
  <si>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</si>
  <si>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</si>
  <si>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</si>
  <si>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</si>
  <si>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</si>
  <si>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</si>
  <si>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</si>
  <si>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</si>
  <si>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</si>
  <si>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</si>
  <si>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</si>
  <si>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</si>
  <si>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</si>
  <si>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</si>
  <si>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</si>
  <si>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</si>
  <si>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</si>
  <si>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</si>
  <si>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</si>
  <si>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</si>
  <si>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</si>
  <si>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</si>
  <si>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</si>
  <si>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</si>
  <si>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</si>
  <si>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</si>
  <si>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</si>
  <si>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</si>
  <si>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</si>
  <si>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</si>
  <si>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</si>
  <si>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</si>
  <si>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</si>
  <si>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</si>
  <si>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</si>
  <si>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</si>
  <si>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</si>
  <si>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</si>
  <si>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</si>
  <si>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</si>
  <si>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</si>
  <si>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</si>
  <si>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</si>
  <si>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</si>
  <si>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</si>
  <si>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</si>
  <si>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</si>
  <si>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</si>
  <si>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</si>
  <si>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</si>
  <si>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</si>
  <si>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</si>
  <si>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</si>
  <si>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</si>
  <si>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</si>
  <si>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</si>
  <si>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</si>
  <si>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</si>
  <si>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</si>
  <si>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</si>
  <si>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</si>
  <si>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</si>
  <si>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</si>
  <si>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</si>
  <si>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</si>
  <si>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</si>
  <si>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</si>
  <si>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</si>
  <si>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</si>
  <si>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</si>
  <si>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</si>
  <si>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</si>
  <si>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</si>
  <si>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</si>
  <si>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</si>
  <si>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</si>
  <si>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</si>
  <si>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</si>
  <si>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</si>
  <si>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</si>
  <si>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</si>
  <si>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</si>
  <si>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</si>
  <si>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</si>
  <si>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</si>
  <si>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</si>
  <si>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</si>
  <si>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</si>
  <si>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</si>
  <si>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</si>
  <si>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</si>
  <si>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</si>
  <si>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</si>
  <si>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</si>
  <si>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</si>
  <si>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</si>
  <si>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</si>
  <si>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</si>
  <si>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</si>
  <si>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</si>
  <si>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</si>
  <si>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</si>
  <si>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</si>
  <si>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</si>
  <si>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</si>
  <si>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</si>
  <si>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</si>
  <si>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</si>
  <si>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</si>
  <si>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</si>
  <si>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</si>
  <si>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</si>
  <si>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</si>
  <si>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</si>
  <si>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</si>
  <si>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</si>
  <si>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</si>
  <si>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</si>
  <si>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</si>
  <si>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</si>
  <si>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</si>
  <si>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</si>
  <si>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</si>
  <si>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</si>
  <si>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</si>
  <si>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</si>
  <si>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</si>
  <si>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</si>
  <si>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</si>
  <si>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</si>
  <si>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</si>
  <si>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</si>
  <si>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</si>
  <si>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</si>
  <si>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</si>
  <si>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</si>
  <si>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</si>
  <si>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</si>
  <si>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</si>
  <si>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</si>
  <si>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</si>
  <si>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</si>
  <si>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</si>
  <si>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</si>
  <si>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</si>
  <si>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</si>
  <si>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</si>
  <si>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</si>
  <si>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</si>
  <si>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</si>
  <si>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</si>
  <si>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</si>
  <si>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</si>
  <si>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</si>
  <si>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</si>
  <si>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</si>
  <si>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</si>
  <si>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</si>
  <si>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</si>
  <si>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</si>
  <si>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</si>
  <si>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</si>
  <si>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</si>
  <si>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</si>
  <si>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</si>
  <si>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</si>
  <si>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</si>
  <si>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</si>
  <si>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</si>
  <si>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</si>
  <si>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</si>
  <si>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</si>
  <si>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</si>
  <si>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</si>
  <si>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</si>
  <si>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</si>
  <si>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</si>
  <si>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</si>
  <si>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</si>
  <si>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</si>
  <si>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</si>
  <si>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</si>
  <si>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</si>
  <si>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</si>
  <si>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</si>
  <si>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</si>
  <si>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</si>
  <si>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</si>
  <si>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</si>
  <si>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</si>
  <si>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</si>
  <si>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</si>
  <si>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</si>
  <si>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</si>
  <si>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</si>
  <si>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</si>
  <si>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</si>
  <si>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</si>
  <si>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</si>
  <si>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</si>
  <si>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</si>
  <si>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</si>
  <si>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</si>
  <si>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</si>
  <si>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</si>
  <si>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</si>
  <si>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</si>
  <si>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</si>
  <si>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</si>
  <si>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</si>
  <si>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</si>
  <si>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</si>
  <si>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</si>
  <si>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</si>
  <si>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</si>
  <si>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</si>
  <si>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</si>
  <si>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</si>
  <si>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</si>
  <si>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</si>
  <si>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</si>
  <si>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</si>
  <si>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</si>
  <si>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</si>
  <si>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</si>
  <si>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</si>
  <si>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</si>
  <si>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</si>
  <si>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</si>
  <si>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</si>
  <si>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</si>
  <si>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</si>
  <si>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</si>
  <si>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</si>
  <si>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</si>
  <si>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</si>
  <si>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</si>
  <si>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</si>
  <si>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</si>
  <si>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</si>
  <si>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</si>
  <si>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</si>
  <si>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</si>
  <si>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</si>
  <si>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</si>
  <si>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</si>
  <si>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</si>
  <si>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</si>
  <si>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</si>
  <si>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</si>
  <si>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</si>
  <si>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</si>
  <si>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</si>
  <si>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</si>
  <si>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</si>
  <si>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</si>
  <si>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</si>
  <si>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</si>
  <si>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</si>
  <si>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</si>
  <si>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</si>
  <si>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</si>
  <si>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</si>
  <si>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</si>
  <si>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</si>
  <si>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</si>
  <si>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</si>
  <si>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</si>
  <si>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</si>
  <si>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</si>
  <si>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</si>
  <si>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</si>
  <si>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</si>
  <si>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</si>
  <si>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</si>
  <si>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</si>
  <si>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</si>
  <si>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</si>
  <si>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</si>
  <si>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</si>
  <si>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</si>
  <si>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</si>
  <si>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</si>
  <si>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</si>
  <si>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</si>
  <si>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</si>
  <si>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</si>
  <si>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</si>
  <si>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</si>
  <si>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</si>
  <si>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</si>
  <si>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</si>
  <si>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</si>
  <si>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</si>
  <si>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</si>
  <si>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</si>
  <si>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</si>
  <si>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</si>
  <si>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</si>
  <si>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</si>
  <si>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</si>
  <si>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</si>
  <si>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</si>
  <si>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</si>
  <si>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</si>
  <si>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</si>
  <si>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</si>
  <si>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</si>
  <si>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</si>
  <si>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</si>
  <si>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</si>
  <si>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</si>
  <si>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</si>
  <si>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</si>
  <si>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</si>
  <si>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</si>
  <si>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</si>
  <si>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</si>
  <si>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</si>
  <si>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</si>
  <si>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</si>
  <si>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</si>
  <si>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</si>
  <si>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</si>
  <si>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</si>
  <si>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</si>
  <si>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</si>
  <si>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</si>
  <si>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</si>
  <si>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</si>
  <si>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</si>
  <si>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</si>
  <si>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</si>
  <si>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</si>
  <si>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</si>
  <si>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</si>
  <si>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</si>
  <si>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</si>
  <si>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</si>
  <si>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</si>
  <si>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</si>
  <si>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</si>
  <si>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</si>
  <si>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</si>
  <si>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</si>
  <si>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</si>
  <si>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</si>
  <si>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</si>
  <si>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</si>
  <si>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</si>
  <si>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</si>
  <si>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</si>
  <si>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</si>
  <si>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</si>
  <si>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</si>
  <si>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</si>
  <si>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</si>
  <si>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</si>
  <si>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</si>
  <si>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</si>
  <si>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</si>
  <si>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</si>
  <si>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</si>
  <si>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</si>
  <si>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</si>
  <si>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</si>
  <si>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</si>
  <si>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</si>
  <si>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</si>
  <si>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</si>
  <si>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</si>
  <si>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</si>
  <si>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</si>
  <si>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</si>
  <si>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</si>
  <si>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</si>
  <si>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</si>
  <si>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</si>
  <si>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</si>
  <si>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</si>
  <si>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</si>
  <si>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</si>
  <si>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</si>
  <si>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</si>
  <si>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</si>
  <si>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</si>
  <si>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</si>
  <si>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</si>
  <si>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</si>
  <si>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</si>
  <si>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</si>
  <si>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</si>
  <si>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</si>
  <si>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</si>
  <si>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</si>
  <si>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</si>
  <si>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</si>
  <si>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</si>
  <si>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</si>
  <si>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</si>
  <si>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</si>
  <si>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</si>
  <si>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</si>
  <si>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</si>
  <si>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</si>
  <si>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</si>
  <si>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</si>
  <si>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</si>
  <si>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</si>
  <si>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</si>
  <si>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</si>
  <si>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</si>
  <si>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</si>
  <si>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</si>
  <si>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</si>
  <si>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</si>
  <si>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</si>
  <si>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</si>
  <si>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</si>
  <si>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</si>
  <si>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</si>
  <si>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</si>
  <si>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</si>
  <si>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</si>
  <si>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</si>
  <si>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</si>
  <si>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</si>
  <si>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</si>
  <si>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</si>
  <si>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</si>
  <si>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</si>
  <si>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</si>
  <si>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</si>
  <si>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</si>
  <si>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</si>
  <si>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</si>
  <si>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</si>
  <si>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</si>
  <si>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</si>
  <si>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</si>
  <si>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</si>
  <si>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</si>
  <si>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</si>
  <si>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</si>
  <si>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</si>
  <si>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</si>
  <si>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</si>
  <si>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</si>
  <si>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</si>
  <si>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</si>
  <si>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</si>
  <si>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</si>
  <si>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</si>
  <si>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</si>
  <si>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</si>
  <si>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</si>
  <si>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</si>
  <si>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</si>
  <si>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</si>
  <si>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</si>
  <si>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</si>
  <si>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</si>
  <si>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</si>
  <si>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</si>
  <si>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</si>
  <si>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</si>
  <si>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</si>
  <si>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</si>
  <si>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</si>
  <si>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</si>
  <si>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</si>
  <si>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</si>
  <si>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</si>
  <si>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</si>
  <si>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</si>
  <si>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</si>
  <si>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</si>
  <si>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</si>
  <si>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</si>
  <si>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</si>
  <si>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</si>
  <si>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</si>
  <si>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</si>
  <si>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</si>
  <si>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</si>
  <si>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</si>
  <si>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</si>
  <si>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</si>
  <si>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</si>
  <si>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</si>
  <si>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</si>
  <si>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</si>
  <si>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</si>
  <si>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</si>
  <si>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</si>
  <si>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</si>
  <si>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</si>
  <si>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</si>
  <si>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</si>
  <si>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</si>
  <si>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</si>
  <si>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</si>
  <si>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</si>
  <si>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</si>
  <si>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</si>
  <si>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</si>
  <si>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</si>
  <si>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</si>
  <si>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</si>
  <si>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</si>
  <si>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</si>
  <si>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</si>
  <si>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</si>
  <si>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</si>
  <si>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</si>
  <si>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</si>
  <si>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</si>
  <si>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</si>
  <si>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</si>
  <si>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</si>
  <si>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</si>
  <si>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</si>
  <si>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</si>
  <si>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</si>
  <si>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</si>
  <si>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</si>
  <si>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</si>
  <si>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</si>
  <si>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</si>
  <si>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</si>
  <si>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</si>
  <si>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</si>
  <si>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</si>
  <si>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</si>
  <si>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</si>
  <si>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</si>
  <si>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</si>
  <si>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</si>
  <si>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</si>
  <si>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</si>
  <si>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</si>
  <si>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</si>
  <si>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</si>
  <si>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</si>
  <si>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</si>
  <si>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</si>
  <si>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</si>
  <si>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</si>
  <si>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</si>
  <si>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</si>
  <si>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</si>
  <si>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</si>
  <si>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</si>
  <si>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</si>
  <si>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</si>
  <si>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</si>
  <si>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</si>
  <si>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</si>
  <si>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</si>
  <si>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</si>
  <si>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</si>
  <si>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</si>
  <si>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</si>
  <si>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</si>
  <si>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</si>
  <si>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</si>
  <si>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</si>
  <si>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</si>
  <si>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</si>
  <si>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</si>
  <si>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</si>
  <si>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</si>
  <si>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</si>
  <si>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</si>
  <si>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</si>
  <si>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</si>
  <si>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</si>
  <si>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</si>
  <si>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</si>
  <si>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</si>
  <si>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</si>
  <si>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</si>
  <si>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</si>
  <si>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</si>
  <si>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</si>
  <si>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</si>
  <si>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</si>
  <si>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</si>
  <si>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</si>
  <si>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</si>
  <si>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</si>
  <si>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</si>
  <si>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</si>
  <si>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</si>
  <si>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</si>
  <si>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</si>
  <si>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</si>
  <si>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</si>
  <si>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</si>
  <si>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</si>
  <si>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</si>
  <si>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</si>
  <si>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</si>
  <si>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</si>
  <si>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</si>
  <si>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</si>
  <si>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</si>
  <si>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</si>
  <si>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</si>
  <si>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</si>
  <si>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</si>
  <si>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</si>
  <si>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</si>
  <si>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</si>
  <si>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</si>
  <si>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</si>
  <si>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</si>
  <si>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</si>
  <si>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</si>
  <si>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</si>
  <si>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</si>
  <si>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</si>
  <si>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</si>
  <si>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</si>
  <si>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</si>
  <si>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</si>
  <si>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</si>
  <si>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</si>
  <si>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</si>
  <si>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</si>
  <si>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</si>
  <si>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</si>
  <si>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</si>
  <si>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</si>
  <si>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</si>
  <si>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</si>
  <si>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</si>
  <si>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</si>
  <si>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</si>
  <si>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</si>
  <si>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</si>
  <si>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</si>
  <si>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</si>
  <si>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</si>
  <si>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</si>
  <si>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</si>
  <si>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</si>
  <si>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</si>
  <si>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</si>
  <si>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</si>
  <si>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</si>
  <si>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</si>
  <si>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</si>
  <si>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</si>
  <si>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</si>
  <si>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</si>
  <si>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</si>
  <si>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</si>
  <si>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</si>
  <si>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</si>
  <si>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</si>
  <si>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</si>
  <si>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</si>
  <si>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</si>
  <si>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</si>
  <si>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</si>
  <si>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</si>
  <si>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</si>
  <si>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</si>
  <si>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</si>
  <si>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</si>
  <si>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</si>
  <si>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</si>
  <si>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</si>
  <si>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</si>
  <si>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</si>
  <si>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</si>
  <si>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</si>
  <si>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</si>
  <si>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</si>
  <si>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</si>
  <si>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</si>
  <si>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</si>
  <si>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</si>
  <si>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</si>
  <si>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</si>
  <si>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</si>
  <si>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</si>
  <si>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</si>
  <si>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</si>
  <si>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</si>
  <si>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</si>
  <si>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</si>
  <si>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</si>
  <si>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</si>
  <si>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</si>
  <si>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</si>
  <si>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</si>
  <si>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</si>
  <si>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</si>
  <si>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</si>
  <si>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</si>
  <si>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</si>
  <si>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</si>
  <si>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</si>
  <si>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</si>
  <si>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</si>
  <si>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</si>
  <si>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</si>
  <si>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</si>
  <si>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</si>
  <si>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</si>
  <si>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</si>
  <si>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</si>
  <si>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</si>
  <si>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</si>
  <si>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</si>
  <si>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</si>
  <si>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</si>
  <si>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</si>
  <si>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</si>
  <si>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</si>
  <si>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</si>
  <si>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</si>
  <si>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</si>
  <si>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</si>
  <si>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</si>
  <si>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</si>
  <si>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</si>
  <si>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</si>
  <si>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</si>
  <si>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</si>
  <si>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</si>
  <si>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</si>
  <si>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</si>
  <si>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</si>
  <si>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</si>
  <si>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</si>
  <si>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</si>
  <si>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</si>
  <si>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</si>
  <si>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</si>
  <si>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</si>
  <si>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</si>
  <si>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</si>
  <si>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</si>
  <si>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</si>
  <si>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</si>
  <si>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</si>
  <si>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</si>
  <si>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</si>
  <si>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</si>
  <si>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</si>
  <si>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</si>
  <si>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</si>
  <si>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</si>
  <si>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</si>
  <si>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</si>
  <si>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</si>
  <si>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</si>
  <si>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</si>
  <si>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</si>
  <si>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</si>
  <si>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</si>
  <si>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</si>
  <si>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</si>
  <si>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</si>
  <si>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</si>
  <si>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</si>
  <si>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</si>
  <si>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</si>
  <si>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</si>
  <si>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</si>
  <si>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</si>
  <si>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</si>
  <si>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</si>
  <si>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</si>
  <si>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</si>
  <si>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</si>
  <si>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</si>
  <si>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</si>
  <si>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</si>
  <si>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</si>
  <si>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</si>
  <si>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</si>
  <si>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</si>
  <si>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</si>
  <si>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</si>
  <si>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</si>
  <si>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</si>
  <si>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</si>
  <si>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</si>
  <si>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</si>
  <si>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</si>
  <si>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</si>
  <si>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</si>
  <si>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</si>
  <si>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</si>
  <si>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</si>
  <si>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</si>
  <si>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</si>
  <si>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</si>
  <si>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</si>
  <si>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</si>
  <si>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</si>
  <si>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</si>
  <si>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</si>
  <si>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</si>
  <si>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</si>
  <si>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</si>
  <si>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</si>
  <si>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</si>
  <si>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</si>
  <si>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</si>
  <si>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</si>
  <si>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</si>
  <si>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</si>
  <si>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</si>
  <si>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</si>
  <si>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</si>
  <si>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</si>
  <si>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</si>
  <si>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</si>
  <si>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</si>
  <si>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</si>
  <si>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</si>
  <si>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</si>
  <si>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</si>
  <si>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</si>
  <si>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</si>
  <si>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</si>
  <si>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</si>
  <si>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</si>
  <si>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</si>
  <si>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</si>
  <si>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</si>
  <si>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</si>
  <si>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</si>
  <si>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</si>
  <si>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</si>
  <si>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</si>
  <si>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</si>
  <si>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</si>
  <si>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</si>
  <si>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</si>
  <si>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</si>
  <si>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</si>
  <si>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</si>
  <si>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</si>
  <si>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</si>
  <si>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</si>
  <si>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</si>
  <si>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</si>
  <si>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</si>
  <si>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</si>
  <si>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</si>
  <si>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</si>
  <si>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</si>
  <si>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</si>
  <si>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</si>
  <si>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</si>
  <si>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</si>
  <si>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</si>
  <si>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</si>
  <si>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</si>
  <si>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</si>
  <si>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</si>
  <si>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</si>
  <si>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</si>
  <si>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</si>
  <si>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</si>
  <si>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</si>
  <si>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</si>
  <si>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</si>
  <si>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</si>
  <si>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</si>
  <si>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</si>
  <si>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</si>
  <si>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</si>
  <si>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</si>
  <si>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</si>
  <si>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</si>
  <si>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</si>
  <si>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</si>
  <si>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</si>
  <si>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</si>
  <si>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</si>
  <si>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</si>
  <si>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</si>
  <si>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</si>
  <si>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</si>
  <si>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</si>
  <si>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</si>
  <si>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</si>
  <si>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</si>
  <si>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</si>
  <si>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</si>
  <si>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</si>
  <si>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</si>
  <si>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</si>
  <si>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</si>
  <si>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</si>
  <si>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</si>
  <si>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</si>
  <si>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</si>
  <si>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</si>
  <si>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</si>
  <si>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</si>
  <si>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</si>
  <si>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</si>
  <si>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</si>
  <si>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</si>
  <si>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</si>
  <si>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</si>
  <si>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</si>
  <si>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</si>
  <si>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</si>
  <si>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</si>
  <si>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</si>
  <si>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</si>
  <si>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</si>
  <si>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</si>
  <si>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</si>
  <si>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</si>
  <si>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</si>
  <si>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</si>
  <si>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</si>
  <si>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</si>
  <si>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</si>
  <si>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</si>
  <si>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</si>
  <si>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</si>
  <si>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</si>
  <si>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</si>
  <si>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</si>
  <si>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</si>
  <si>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</si>
  <si>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</si>
  <si>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</si>
  <si>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</si>
  <si>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</si>
  <si>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</si>
  <si>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</si>
  <si>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</si>
  <si>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</si>
  <si>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</si>
  <si>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</si>
  <si>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</si>
  <si>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</si>
  <si>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</si>
  <si>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</si>
  <si>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</si>
  <si>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</si>
  <si>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</si>
  <si>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</si>
  <si>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</si>
  <si>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</si>
  <si>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</si>
  <si>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</si>
  <si>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</si>
  <si>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</si>
  <si>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</si>
  <si>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</si>
  <si>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</si>
  <si>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</si>
  <si>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</si>
  <si>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</si>
  <si>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</si>
  <si>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</si>
  <si>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</si>
  <si>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</si>
  <si>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</si>
  <si>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</si>
  <si>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</si>
  <si>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</si>
  <si>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</si>
  <si>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</si>
  <si>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</si>
  <si>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</si>
  <si>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</si>
  <si>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</si>
  <si>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</si>
  <si>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</si>
  <si>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</si>
  <si>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</si>
  <si>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</si>
  <si>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</si>
  <si>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</si>
  <si>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</si>
  <si>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</si>
  <si>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</si>
  <si>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</si>
  <si>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</si>
  <si>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</si>
  <si>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</si>
  <si>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</si>
  <si>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</si>
  <si>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</si>
  <si>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</si>
  <si>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</si>
  <si>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</si>
  <si>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</si>
  <si>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</si>
  <si>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</si>
  <si>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</si>
  <si>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</si>
  <si>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</si>
  <si>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</si>
  <si>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</si>
  <si>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</si>
  <si>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</si>
  <si>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</si>
  <si>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</si>
  <si>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</si>
  <si>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</si>
  <si>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</si>
  <si>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</si>
  <si>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</si>
  <si>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</si>
  <si>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</si>
  <si>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</si>
  <si>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</si>
  <si>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</si>
  <si>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</si>
  <si>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</si>
  <si>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</si>
  <si>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</si>
  <si>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</si>
  <si>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</si>
  <si>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</si>
  <si>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</si>
  <si>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</si>
  <si>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</si>
  <si>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</si>
  <si>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</si>
  <si>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</si>
  <si>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</si>
  <si>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</si>
  <si>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</si>
  <si>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</si>
  <si>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</si>
  <si>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</si>
  <si>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</si>
  <si>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</si>
  <si>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</si>
  <si>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</si>
  <si>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</si>
  <si>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</si>
  <si>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</si>
  <si>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</si>
  <si>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</si>
  <si>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</si>
  <si>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</si>
  <si>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</si>
  <si>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</si>
  <si>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</si>
  <si>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</si>
  <si>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</si>
  <si>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</si>
  <si>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</si>
  <si>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</si>
  <si>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</si>
  <si>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</si>
  <si>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</si>
  <si>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</si>
  <si>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</si>
  <si>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</si>
  <si>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</si>
  <si>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</si>
  <si>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</si>
  <si>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</si>
  <si>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</si>
  <si>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</si>
  <si>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</si>
  <si>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</si>
  <si>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</si>
  <si>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</si>
  <si>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</si>
  <si>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</si>
  <si>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</si>
  <si>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</si>
  <si>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</si>
  <si>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</si>
  <si>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</si>
  <si>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</si>
  <si>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</si>
  <si>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</si>
  <si>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</si>
  <si>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</si>
  <si>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</si>
  <si>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</si>
  <si>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</si>
  <si>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</si>
  <si>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</si>
  <si>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</si>
  <si>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</si>
  <si>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</si>
  <si>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</si>
  <si>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</si>
  <si>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</si>
  <si>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</si>
  <si>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</si>
  <si>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</si>
  <si>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</si>
  <si>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</si>
  <si>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</si>
  <si>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</si>
  <si>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</si>
  <si>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</si>
  <si>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</si>
  <si>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</si>
  <si>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</si>
  <si>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</si>
  <si>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</si>
  <si>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</si>
  <si>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</si>
  <si>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</si>
  <si>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</si>
  <si>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</si>
  <si>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</si>
  <si>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</si>
  <si>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</si>
  <si>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</si>
  <si>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</si>
  <si>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</si>
  <si>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</si>
  <si>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</si>
  <si>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</si>
  <si>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</si>
  <si>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</si>
  <si>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</si>
  <si>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</si>
  <si>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</si>
  <si>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</si>
  <si>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</si>
  <si>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</si>
  <si>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</si>
  <si>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</si>
  <si>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</si>
  <si>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</si>
  <si>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</si>
  <si>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</si>
  <si>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</si>
  <si>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</si>
  <si>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</si>
  <si>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</si>
  <si>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</si>
  <si>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</si>
  <si>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</si>
  <si>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</si>
  <si>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</si>
  <si>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</si>
  <si>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</si>
  <si>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</si>
  <si>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</si>
  <si>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</si>
  <si>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</si>
  <si>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</si>
  <si>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</si>
  <si>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</si>
  <si>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</si>
  <si>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</si>
  <si>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</si>
  <si>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</si>
  <si>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</si>
  <si>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</si>
  <si>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</si>
  <si>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</si>
  <si>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</si>
  <si>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</si>
  <si>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</si>
  <si>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</si>
  <si>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</si>
  <si>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</si>
  <si>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</si>
  <si>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</si>
  <si>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</si>
  <si>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</si>
  <si>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</si>
  <si>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</si>
  <si>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</si>
  <si>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</si>
  <si>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</si>
  <si>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</si>
  <si>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</si>
  <si>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</si>
  <si>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</si>
  <si>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</si>
  <si>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</si>
  <si>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</si>
  <si>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</si>
  <si>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</si>
  <si>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</si>
  <si>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</si>
  <si>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</si>
  <si>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</si>
  <si>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</si>
  <si>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</si>
  <si>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</si>
  <si>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</si>
  <si>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</si>
  <si>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</si>
  <si>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</si>
  <si>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</si>
  <si>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</si>
  <si>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</si>
  <si>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</si>
  <si>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</si>
  <si>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</si>
  <si>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</si>
  <si>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</si>
  <si>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</si>
  <si>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</si>
  <si>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</si>
  <si>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</si>
  <si>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</si>
  <si>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</si>
  <si>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</si>
  <si>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</si>
  <si>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</si>
  <si>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</si>
  <si>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</si>
  <si>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</si>
  <si>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</si>
  <si>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</si>
  <si>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</si>
  <si>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</si>
  <si>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</si>
  <si>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</si>
  <si>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</si>
  <si>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</si>
  <si>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</si>
  <si>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</si>
  <si>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</si>
  <si>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</si>
  <si>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</si>
  <si>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</si>
  <si>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</si>
  <si>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</si>
  <si>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</si>
  <si>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</si>
  <si>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</si>
  <si>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</si>
  <si>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</si>
  <si>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</si>
  <si>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</si>
  <si>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</si>
  <si>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</si>
  <si>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</si>
  <si>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</si>
  <si>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</si>
  <si>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</si>
  <si>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</si>
  <si>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</si>
  <si>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</si>
  <si>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</si>
  <si>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</si>
  <si>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</si>
  <si>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</si>
  <si>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</si>
  <si>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</si>
  <si>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</si>
  <si>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</si>
  <si>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</si>
  <si>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</si>
  <si>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</si>
  <si>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</si>
  <si>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</si>
  <si>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</si>
  <si>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</si>
  <si>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</si>
  <si>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</si>
  <si>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</si>
  <si>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</si>
  <si>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</si>
  <si>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</si>
  <si>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</si>
  <si>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</si>
  <si>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</si>
  <si>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</si>
  <si>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</si>
  <si>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</si>
  <si>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</si>
  <si>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</si>
  <si>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</si>
  <si>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</si>
  <si>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</si>
  <si>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</si>
  <si>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</si>
  <si>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</si>
  <si>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</si>
  <si>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</si>
  <si>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</si>
  <si>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</si>
  <si>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</si>
  <si>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</si>
  <si>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</si>
  <si>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</si>
  <si>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</si>
  <si>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</si>
  <si>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</si>
  <si>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</si>
  <si>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</si>
  <si>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</si>
  <si>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</si>
  <si>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</si>
  <si>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</si>
  <si>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</si>
  <si>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</si>
  <si>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</si>
  <si>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</si>
  <si>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</si>
  <si>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</si>
  <si>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</si>
  <si>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</si>
  <si>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</si>
  <si>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</si>
  <si>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</si>
  <si>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</si>
  <si>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</si>
  <si>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</si>
  <si>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</si>
  <si>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</si>
  <si>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</si>
  <si>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</si>
  <si>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</si>
  <si>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</si>
  <si>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</si>
  <si>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</si>
  <si>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</si>
  <si>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</si>
  <si>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</si>
  <si>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</si>
  <si>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</si>
  <si>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</si>
  <si>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</si>
  <si>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</si>
  <si>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</si>
  <si>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</si>
  <si>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</si>
  <si>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</si>
  <si>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</si>
  <si>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</si>
  <si>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</si>
  <si>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</si>
  <si>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</si>
  <si>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</si>
  <si>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</si>
  <si>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</si>
  <si>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</si>
  <si>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</si>
  <si>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</si>
  <si>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</si>
  <si>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</si>
  <si>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</si>
  <si>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</si>
  <si>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</si>
  <si>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</si>
  <si>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</si>
  <si>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</si>
  <si>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</si>
  <si>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</si>
  <si>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</si>
  <si>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</si>
  <si>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</si>
  <si>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</si>
  <si>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</si>
  <si>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</si>
  <si>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</si>
  <si>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</si>
  <si>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</si>
  <si>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</si>
  <si>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</si>
  <si>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</si>
  <si>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</si>
  <si>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</si>
  <si>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</si>
  <si>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</si>
  <si>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</si>
  <si>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</si>
  <si>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</si>
  <si>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</si>
  <si>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</si>
  <si>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</si>
  <si>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</si>
  <si>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</si>
  <si>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</si>
  <si>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</si>
  <si>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</si>
  <si>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</si>
  <si>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</si>
  <si>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</si>
  <si>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</si>
  <si>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</si>
  <si>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</si>
  <si>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</si>
  <si>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</si>
  <si>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</si>
  <si>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</si>
  <si>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</si>
  <si>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</si>
  <si>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</si>
  <si>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</si>
  <si>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</si>
  <si>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</si>
  <si>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</si>
  <si>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</si>
  <si>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</si>
  <si>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</si>
  <si>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</si>
  <si>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</si>
  <si>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</si>
  <si>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</si>
  <si>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</si>
  <si>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</si>
  <si>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</si>
  <si>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</si>
  <si>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</si>
  <si>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</si>
  <si>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</si>
  <si>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</si>
  <si>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</si>
  <si>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</si>
  <si>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</si>
  <si>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</si>
  <si>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</si>
  <si>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</si>
  <si>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</si>
  <si>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</si>
  <si>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</si>
  <si>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</si>
  <si>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</si>
  <si>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</si>
  <si>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</si>
  <si>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</si>
  <si>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</si>
  <si>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</si>
  <si>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</si>
  <si>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</si>
  <si>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</si>
  <si>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</si>
  <si>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</si>
  <si>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</si>
  <si>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</si>
  <si>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</si>
  <si>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</si>
  <si>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</si>
  <si>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</si>
  <si>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</si>
  <si>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</si>
  <si>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</si>
  <si>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</si>
  <si>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</si>
  <si>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</si>
  <si>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</si>
  <si>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</si>
  <si>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</si>
  <si>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</si>
  <si>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</si>
  <si>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</si>
  <si>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</si>
  <si>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</si>
  <si>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</si>
  <si>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</si>
  <si>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</si>
  <si>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</si>
  <si>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</si>
  <si>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</si>
  <si>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</si>
  <si>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</si>
  <si>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</si>
  <si>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</si>
  <si>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</si>
  <si>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</si>
  <si>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</si>
  <si>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</si>
  <si>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</si>
  <si>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</si>
  <si>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</si>
  <si>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</si>
  <si>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</si>
  <si>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</si>
  <si>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</si>
  <si>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</si>
  <si>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</si>
  <si>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</si>
  <si>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</si>
  <si>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</si>
  <si>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</si>
  <si>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</si>
  <si>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</si>
  <si>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</si>
  <si>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</si>
  <si>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</si>
  <si>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</si>
  <si>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</si>
  <si>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</si>
  <si>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</si>
  <si>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</si>
  <si>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</si>
  <si>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</si>
  <si>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</si>
  <si>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</si>
  <si>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</si>
  <si>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</si>
  <si>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</si>
  <si>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</si>
  <si>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</si>
  <si>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</si>
  <si>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</si>
  <si>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</si>
  <si>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</si>
  <si>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</si>
  <si>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</si>
  <si>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</si>
  <si>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</si>
  <si>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</si>
  <si>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</si>
  <si>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</si>
  <si>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</si>
  <si>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</si>
  <si>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</si>
  <si>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</si>
  <si>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</si>
  <si>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</si>
  <si>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</si>
  <si>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</si>
  <si>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</si>
  <si>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</si>
  <si>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</si>
  <si>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</si>
  <si>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</si>
  <si>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</si>
  <si>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</si>
  <si>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</si>
  <si>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</si>
  <si>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</si>
  <si>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</si>
  <si>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</si>
  <si>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</si>
  <si>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</si>
  <si>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</si>
  <si>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</si>
  <si>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</si>
  <si>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</si>
  <si>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</si>
  <si>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</si>
  <si>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</si>
  <si>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</si>
  <si>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</si>
  <si>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</si>
  <si>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</si>
  <si>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</si>
  <si>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</si>
  <si>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</si>
  <si>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</si>
  <si>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</si>
  <si>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</si>
  <si>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</si>
  <si>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</si>
  <si>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</si>
  <si>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</si>
  <si>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</si>
  <si>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</si>
  <si>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</si>
  <si>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</si>
  <si>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</si>
  <si>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</si>
  <si>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</si>
  <si>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</si>
  <si>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</si>
  <si>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</si>
  <si>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</si>
  <si>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</si>
  <si>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</si>
  <si>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</si>
  <si>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</si>
  <si>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</si>
  <si>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</si>
  <si>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</si>
  <si>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</si>
  <si>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</si>
  <si>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</si>
  <si>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</si>
  <si>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</si>
  <si>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</si>
  <si>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</si>
  <si>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</si>
  <si>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</si>
  <si>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</si>
  <si>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</si>
  <si>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</si>
  <si>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</si>
  <si>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</si>
  <si>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</si>
  <si>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</si>
  <si>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</si>
  <si>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</si>
  <si>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</si>
  <si>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</si>
  <si>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</si>
  <si>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</si>
  <si>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</si>
  <si>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</si>
  <si>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</si>
  <si>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</si>
  <si>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</si>
  <si>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</si>
  <si>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</si>
  <si>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</si>
  <si>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</si>
  <si>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</si>
  <si>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</si>
  <si>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</si>
  <si>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</si>
  <si>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</si>
  <si>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</si>
  <si>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</si>
  <si>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</si>
  <si>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</si>
  <si>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</si>
  <si>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</si>
  <si>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</si>
  <si>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</si>
  <si>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</si>
  <si>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</si>
  <si>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</si>
  <si>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</si>
  <si>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</si>
  <si>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</si>
  <si>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</si>
  <si>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</si>
  <si>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</si>
  <si>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</si>
  <si>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</si>
  <si>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</si>
  <si>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</si>
  <si>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</si>
  <si>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</si>
  <si>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</si>
  <si>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</si>
  <si>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</si>
  <si>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</si>
  <si>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</si>
  <si>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</si>
  <si>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</si>
  <si>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</si>
  <si>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</si>
  <si>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</si>
  <si>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</si>
  <si>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</si>
  <si>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</si>
  <si>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</si>
  <si>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</si>
  <si>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</si>
  <si>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</si>
  <si>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</si>
  <si>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</si>
  <si>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</si>
  <si>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</si>
  <si>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</si>
  <si>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</si>
  <si>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</si>
  <si>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</si>
  <si>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</si>
  <si>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</si>
  <si>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</si>
  <si>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</si>
  <si>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</si>
  <si>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</si>
  <si>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</si>
  <si>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</si>
  <si>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</si>
  <si>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</si>
  <si>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</si>
  <si>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</si>
  <si>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</si>
  <si>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</si>
  <si>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</si>
  <si>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</si>
  <si>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</si>
  <si>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</si>
  <si>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</si>
  <si>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</si>
  <si>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</si>
  <si>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</si>
  <si>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</si>
  <si>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</si>
  <si>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</si>
  <si>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</si>
  <si>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</si>
  <si>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</si>
  <si>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</si>
  <si>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</si>
  <si>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</si>
  <si>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</si>
  <si>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</si>
  <si>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</si>
  <si>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</si>
  <si>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</si>
  <si>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</si>
  <si>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</si>
  <si>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</si>
  <si>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</si>
  <si>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</si>
  <si>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</si>
  <si>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</si>
  <si>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</si>
  <si>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</si>
  <si>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</si>
  <si>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</si>
  <si>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</si>
  <si>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</si>
  <si>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</si>
  <si>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</si>
  <si>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</si>
  <si>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</si>
  <si>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</si>
  <si>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</si>
  <si>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</si>
  <si>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</si>
  <si>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</si>
  <si>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</si>
  <si>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</si>
  <si>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</si>
  <si>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</si>
  <si>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</si>
  <si>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</si>
  <si>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</si>
  <si>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</si>
  <si>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</si>
  <si>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</si>
  <si>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</si>
  <si>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</si>
  <si>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</si>
  <si>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</si>
  <si>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</si>
  <si>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</si>
  <si>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</si>
  <si>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</si>
  <si>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</si>
  <si>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</si>
  <si>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</si>
  <si>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</si>
  <si>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</si>
  <si>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</si>
  <si>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</si>
  <si>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</si>
  <si>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</si>
  <si>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</si>
  <si>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</si>
  <si>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</si>
  <si>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</si>
  <si>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</si>
  <si>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</si>
  <si>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</si>
  <si>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</si>
  <si>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</si>
  <si>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</si>
  <si>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</si>
  <si>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</si>
  <si>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</si>
  <si>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</si>
  <si>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</si>
  <si>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</si>
  <si>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</si>
  <si>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</si>
  <si>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</si>
  <si>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</si>
  <si>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</si>
  <si>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</si>
  <si>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</si>
  <si>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</si>
  <si>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</si>
  <si>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</si>
  <si>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</si>
  <si>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</si>
  <si>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</si>
  <si>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</si>
  <si>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</si>
  <si>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</si>
  <si>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</si>
  <si>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</si>
  <si>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</si>
  <si>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</si>
  <si>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</si>
  <si>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</si>
  <si>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</si>
  <si>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</si>
  <si>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</si>
  <si>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</si>
  <si>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</si>
  <si>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</si>
  <si>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</si>
  <si>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</si>
  <si>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</si>
  <si>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</si>
  <si>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</si>
  <si>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</si>
  <si>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</si>
  <si>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</si>
  <si>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</si>
  <si>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</si>
  <si>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</si>
  <si>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</si>
  <si>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</si>
  <si>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</si>
  <si>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</si>
  <si>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</si>
  <si>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</si>
  <si>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</si>
  <si>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</si>
  <si>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</si>
  <si>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</si>
  <si>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</si>
  <si>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</si>
  <si>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</si>
  <si>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</si>
  <si>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</si>
  <si>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</si>
  <si>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</si>
  <si>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</si>
  <si>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</si>
  <si>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</si>
  <si>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</si>
  <si>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</si>
  <si>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</si>
  <si>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</si>
  <si>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</si>
  <si>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</si>
  <si>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</si>
  <si>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</si>
  <si>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</si>
  <si>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</si>
  <si>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</si>
  <si>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</si>
  <si>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</si>
  <si>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</si>
  <si>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</si>
  <si>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</si>
  <si>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</si>
  <si>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</si>
  <si>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</si>
  <si>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</si>
  <si>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</si>
  <si>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</si>
  <si>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</si>
  <si>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</si>
  <si>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</si>
  <si>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</si>
  <si>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</si>
  <si>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</si>
  <si>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</si>
  <si>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</si>
  <si>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</si>
  <si>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</si>
  <si>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</si>
  <si>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</si>
  <si>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</si>
  <si>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</si>
  <si>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</si>
  <si>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</si>
  <si>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</si>
  <si>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</si>
  <si>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</si>
  <si>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</si>
  <si>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</si>
  <si>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</si>
  <si>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</si>
  <si>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</si>
  <si>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</si>
  <si>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</si>
  <si>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</si>
  <si>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</si>
  <si>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</si>
  <si>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</si>
  <si>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</si>
  <si>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</si>
  <si>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</si>
  <si>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</si>
  <si>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</si>
  <si>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</si>
  <si>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</si>
  <si>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</si>
  <si>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</si>
  <si>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</si>
  <si>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</si>
  <si>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</si>
  <si>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</si>
  <si>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</si>
  <si>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</si>
  <si>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</si>
  <si>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</si>
  <si>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</si>
  <si>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</si>
  <si>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</si>
  <si>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</si>
  <si>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</si>
  <si>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</si>
  <si>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</si>
  <si>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</si>
  <si>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</si>
  <si>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</si>
  <si>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</si>
  <si>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</si>
  <si>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</si>
  <si>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</si>
  <si>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</si>
  <si>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</si>
  <si>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</si>
  <si>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</si>
  <si>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</si>
  <si>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</si>
  <si>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</si>
  <si>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</si>
  <si>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</si>
  <si>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</si>
  <si>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</si>
  <si>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</si>
  <si>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</si>
  <si>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</si>
  <si>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</si>
  <si>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</si>
  <si>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</si>
  <si>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</si>
  <si>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</si>
  <si>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</si>
  <si>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</si>
  <si>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</si>
  <si>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</si>
  <si>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</si>
  <si>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</si>
  <si>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</si>
  <si>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</si>
  <si>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</si>
  <si>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</si>
  <si>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</si>
  <si>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</si>
  <si>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</si>
  <si>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</si>
  <si>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</si>
  <si>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</si>
  <si>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</si>
  <si>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</si>
  <si>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</si>
  <si>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</si>
  <si>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</si>
  <si>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</si>
  <si>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</si>
  <si>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</si>
  <si>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</si>
  <si>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</si>
  <si>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</si>
  <si>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</si>
  <si>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</si>
  <si>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</si>
  <si>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</si>
  <si>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</si>
  <si>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</si>
  <si>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</si>
  <si>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</si>
  <si>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</si>
  <si>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</si>
  <si>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</si>
  <si>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</si>
  <si>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</si>
  <si>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</si>
  <si>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</si>
  <si>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</si>
  <si>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</si>
  <si>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</si>
  <si>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</si>
  <si>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</si>
  <si>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</si>
  <si>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</si>
  <si>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</si>
  <si>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</si>
  <si>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</si>
  <si>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</si>
  <si>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</si>
  <si>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</si>
  <si>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</si>
  <si>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</si>
  <si>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</si>
  <si>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</si>
  <si>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</si>
  <si>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</si>
  <si>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</si>
  <si>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</si>
  <si>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</si>
  <si>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</si>
  <si>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</si>
  <si>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</si>
  <si>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</si>
  <si>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</si>
  <si>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</si>
  <si>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</si>
  <si>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</si>
  <si>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</si>
  <si>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</si>
  <si>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</si>
  <si>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</si>
  <si>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</si>
  <si>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</si>
  <si>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</si>
  <si>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</si>
  <si>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</si>
  <si>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</si>
  <si>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</si>
  <si>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</si>
  <si>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</si>
  <si>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</si>
  <si>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</si>
  <si>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</si>
  <si>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</si>
  <si>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</si>
  <si>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</si>
  <si>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</si>
  <si>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</si>
  <si>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</si>
  <si>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</si>
  <si>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</si>
  <si>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</si>
  <si>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</si>
  <si>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</si>
  <si>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</si>
  <si>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</si>
  <si>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</si>
  <si>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</si>
  <si>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</si>
  <si>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</si>
  <si>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</si>
  <si>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</si>
  <si>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</si>
  <si>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</si>
  <si>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</si>
  <si>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</si>
  <si>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</si>
  <si>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</si>
  <si>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</si>
  <si>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</si>
  <si>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</si>
  <si>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</si>
  <si>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</si>
  <si>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</si>
  <si>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</si>
  <si>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</si>
  <si>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</si>
  <si>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</si>
  <si>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</si>
  <si>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</si>
  <si>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</si>
  <si>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</si>
  <si>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</si>
  <si>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</si>
  <si>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</si>
  <si>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</si>
  <si>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</si>
  <si>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</si>
  <si>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</si>
  <si>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</si>
  <si>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</si>
  <si>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</si>
  <si>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</si>
  <si>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</si>
  <si>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</si>
  <si>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</si>
  <si>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</si>
  <si>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</si>
  <si>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</si>
  <si>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</si>
  <si>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</si>
  <si>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</si>
  <si>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</si>
  <si>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</si>
  <si>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</si>
  <si>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</si>
  <si>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</si>
  <si>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</si>
  <si>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</si>
  <si>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</si>
  <si>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</si>
  <si>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</si>
  <si>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</si>
  <si>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</si>
  <si>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</si>
  <si>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</si>
  <si>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</si>
  <si>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</si>
  <si>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</si>
  <si>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</si>
  <si>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</si>
  <si>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</si>
  <si>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</si>
  <si>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</si>
  <si>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</si>
  <si>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</si>
  <si>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</si>
  <si>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</si>
  <si>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</si>
  <si>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</si>
  <si>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</si>
  <si>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</si>
  <si>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</si>
  <si>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</si>
  <si>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</si>
  <si>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</si>
  <si>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</si>
  <si>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</si>
  <si>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</si>
  <si>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</si>
  <si>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</si>
  <si>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</si>
  <si>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</si>
  <si>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</si>
  <si>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</si>
  <si>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</si>
  <si>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</si>
  <si>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</si>
  <si>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</si>
  <si>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</si>
  <si>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</si>
  <si>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</si>
  <si>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</si>
  <si>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</si>
  <si>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</si>
  <si>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</si>
  <si>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</si>
  <si>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</si>
  <si>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</si>
  <si>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</si>
  <si>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</si>
  <si>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</si>
  <si>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</si>
  <si>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</si>
  <si>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</si>
  <si>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</si>
  <si>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</si>
  <si>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</si>
  <si>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</si>
  <si>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</si>
  <si>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</si>
  <si>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</si>
  <si>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</si>
  <si>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</si>
  <si>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</si>
  <si>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</si>
  <si>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</si>
  <si>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</si>
  <si>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</si>
  <si>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</si>
  <si>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</si>
  <si>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</si>
  <si>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</si>
  <si>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</si>
  <si>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</si>
  <si>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</si>
  <si>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</si>
  <si>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</si>
  <si>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</si>
  <si>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</si>
  <si>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</si>
  <si>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</si>
  <si>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</si>
  <si>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</si>
  <si>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</si>
  <si>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</si>
  <si>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</si>
  <si>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</si>
  <si>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</si>
  <si>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</si>
  <si>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</si>
  <si>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</si>
  <si>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</si>
  <si>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</si>
  <si>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</si>
  <si>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</si>
  <si>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</si>
  <si>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</si>
  <si>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</si>
  <si>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</si>
  <si>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</si>
  <si>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</si>
  <si>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</si>
  <si>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</si>
  <si>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</si>
  <si>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</si>
  <si>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</si>
  <si>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</si>
  <si>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</si>
  <si>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</si>
  <si>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</si>
  <si>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</si>
  <si>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</si>
  <si>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</si>
  <si>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</si>
  <si>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</si>
  <si>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</si>
  <si>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</si>
  <si>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</si>
  <si>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</si>
  <si>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</si>
  <si>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</si>
  <si>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</si>
  <si>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</si>
  <si>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</si>
  <si>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</si>
  <si>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</si>
  <si>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</si>
  <si>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</si>
  <si>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</si>
  <si>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</si>
  <si>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</si>
  <si>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</si>
  <si>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</si>
  <si>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</si>
  <si>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</si>
  <si>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</si>
  <si>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</si>
  <si>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</si>
  <si>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</si>
  <si>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</si>
  <si>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</si>
  <si>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</si>
  <si>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</si>
  <si>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</si>
  <si>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</si>
  <si>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</si>
  <si>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</si>
  <si>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</si>
  <si>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</si>
  <si>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</si>
  <si>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</si>
  <si>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</si>
  <si>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</si>
  <si>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</si>
  <si>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</si>
  <si>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</si>
  <si>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</si>
  <si>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</si>
  <si>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</si>
  <si>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</si>
  <si>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</si>
  <si>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</si>
  <si>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</si>
  <si>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</si>
  <si>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</si>
  <si>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</si>
  <si>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</si>
  <si>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</si>
  <si>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</si>
  <si>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</si>
  <si>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</si>
  <si>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</si>
  <si>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</si>
  <si>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</si>
  <si>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</si>
  <si>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</si>
  <si>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</si>
  <si>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</si>
  <si>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</si>
  <si>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</si>
  <si>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</si>
  <si>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</si>
  <si>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</si>
  <si>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</si>
  <si>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</si>
  <si>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</si>
  <si>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</si>
  <si>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</si>
  <si>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</si>
  <si>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</si>
  <si>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</si>
  <si>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</si>
  <si>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</si>
  <si>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</si>
  <si>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</si>
  <si>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</si>
  <si>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</si>
  <si>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</si>
  <si>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</si>
  <si>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</si>
  <si>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</si>
  <si>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</si>
  <si>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</si>
  <si>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</si>
  <si>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</si>
  <si>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</si>
  <si>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</si>
  <si>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</si>
  <si>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</si>
  <si>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</si>
  <si>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</si>
  <si>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</si>
  <si>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</si>
  <si>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</si>
  <si>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</si>
  <si>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</si>
  <si>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</si>
  <si>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</si>
  <si>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</si>
  <si>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</si>
  <si>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</si>
  <si>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</si>
  <si>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</si>
  <si>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</si>
  <si>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</si>
  <si>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</si>
  <si>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</si>
  <si>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</si>
  <si>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</si>
  <si>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</si>
  <si>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</si>
  <si>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</si>
  <si>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</si>
  <si>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</si>
  <si>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</si>
  <si>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</si>
  <si>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</si>
  <si>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</si>
  <si>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</si>
  <si>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</si>
  <si>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</si>
  <si>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</si>
  <si>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</si>
  <si>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</si>
  <si>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</si>
  <si>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</si>
  <si>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</si>
  <si>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</si>
  <si>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</si>
  <si>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</si>
  <si>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</si>
  <si>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</si>
  <si>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</si>
  <si>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</si>
  <si>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</si>
  <si>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</si>
  <si>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</si>
  <si>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</si>
  <si>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</si>
  <si>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</si>
  <si>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</si>
  <si>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</si>
  <si>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</si>
  <si>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</si>
  <si>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</si>
  <si>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</si>
  <si>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</si>
  <si>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</si>
  <si>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</si>
  <si>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</si>
  <si>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</si>
  <si>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</si>
  <si>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</si>
  <si>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</si>
  <si>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</si>
  <si>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</si>
  <si>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</si>
  <si>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</si>
  <si>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</si>
  <si>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</si>
  <si>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</si>
  <si>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</si>
  <si>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</si>
  <si>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</si>
  <si>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</si>
  <si>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</si>
  <si>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</si>
  <si>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</si>
  <si>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</si>
  <si>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</si>
  <si>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</si>
  <si>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</si>
  <si>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</si>
  <si>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</si>
  <si>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</si>
  <si>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</si>
  <si>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</si>
  <si>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</si>
  <si>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</si>
  <si>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</si>
  <si>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</si>
  <si>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ITEMPLA_001520001178 Pago Dr Chinea</t>
  </si>
  <si>
    <t>H000003660</t>
  </si>
  <si>
    <t>FR8239540</t>
  </si>
  <si>
    <t>CFLTFLE_2152IMIPKATH01 Cost allocation- Head of Metallics (Katherine Hutchison)</t>
  </si>
  <si>
    <t>CLFF_1000$$$TW03C00421 Thin Films Container Management</t>
  </si>
  <si>
    <t>RP000006    000000 DssRev RtrftStckr 5%</t>
  </si>
  <si>
    <t>RP000012    000000 DssKr Rev Gk Anlzr N</t>
  </si>
  <si>
    <t>RP000030000000 DSS-Revenue GCR/BSGS/EFP-GVO5-41EA</t>
  </si>
  <si>
    <t>DS220080 DS REV INTEL F34MOD1 WF6 INSTALL Q-21006</t>
  </si>
  <si>
    <t>DS200037 DSS_Revenue_CG/EFP_huali Fab6</t>
  </si>
  <si>
    <t>DS210066 DSS REVENUE EFP_TSMC12P6 SC059/060</t>
  </si>
  <si>
    <t>DS210067 DSS REVENUE EFP_TSMC12P6 SC068</t>
  </si>
  <si>
    <t>DP000020000000 DS R&amp;D F2/N2 VHFS</t>
  </si>
  <si>
    <t>DP000022000000 DS R&amp;D ANSAN_CHD TECH TRANSFER VMB/VBO</t>
  </si>
  <si>
    <t>RD230041 DS R&amp;D BULK AQUEOUS CHEM DELIVERY</t>
  </si>
  <si>
    <t>RD230058 DS R&amp;D SAMSUNG TECH TRANSFER</t>
  </si>
  <si>
    <t>T00032800000 Betriebsratsunterstützung EL-SC-D</t>
  </si>
  <si>
    <t>T00026800000 Verrechn EL-OT LS 2348501</t>
  </si>
  <si>
    <t>E465876    0 EL-OTG kg lab expans</t>
  </si>
  <si>
    <t>E4658760000 EL-OTG kg lab expansion 2022</t>
  </si>
  <si>
    <t>E4658770 Labordestillationsanlage Ätzgase</t>
  </si>
  <si>
    <t>EN210125 I.2987_HTN-CCTBA Capacity Expansion</t>
  </si>
  <si>
    <t>T00035800000 ATRP MDA 2024</t>
  </si>
  <si>
    <t>T00038100000 Project Diamond D.001189.US01.13</t>
  </si>
  <si>
    <t>T00038200000 LTO896 SN-595 SVM</t>
  </si>
  <si>
    <t>T00046700000 INNOVA_PLS_PAT_2025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</si>
  <si>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</si>
  <si>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</si>
  <si>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</si>
  <si>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</si>
  <si>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</si>
  <si>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</si>
  <si>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</si>
  <si>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</si>
  <si>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</si>
  <si>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IT50TKBS88</t>
  </si>
  <si>
    <t>IT50Z02001</t>
  </si>
  <si>
    <t>IT50TAPY00</t>
  </si>
  <si>
    <t>IT50TAPY98</t>
  </si>
  <si>
    <t>IT50GCO202</t>
  </si>
  <si>
    <t>IT50GHR014</t>
  </si>
  <si>
    <t>IT50GIT023</t>
  </si>
  <si>
    <t>IT50GIT027</t>
  </si>
  <si>
    <t>IT50GIT031</t>
  </si>
  <si>
    <t>IT50GPO001</t>
  </si>
  <si>
    <t>IT50TNBA01</t>
  </si>
  <si>
    <t>IT50TNBA02</t>
  </si>
  <si>
    <t>IT50TOBA01</t>
  </si>
  <si>
    <t>IT50TOBA02</t>
  </si>
  <si>
    <t>IT50TPB002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</si>
  <si>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</si>
  <si>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</si>
  <si>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</si>
  <si>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</si>
  <si>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</si>
  <si>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</si>
  <si>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</si>
  <si>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</si>
  <si>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</si>
  <si>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STANDARD</t>
  </si>
  <si>
    <t>H000000998</t>
  </si>
  <si>
    <t>DFLTPGCOH_BF-B3_001561_IO</t>
  </si>
  <si>
    <t>DFLTPGCOH_BF-5A_002152</t>
  </si>
  <si>
    <t>DFLTPGCOH_BF-HE_002132</t>
  </si>
  <si>
    <t>P000000554</t>
  </si>
  <si>
    <t>P000000495</t>
  </si>
  <si>
    <t>P000000498</t>
  </si>
  <si>
    <t>P000000500</t>
  </si>
  <si>
    <t>H000000471</t>
  </si>
  <si>
    <t>H000004156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</si>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</sst>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9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 applyProtection="1">
      <protection hidden="1"/>
    </xf>
    <xf numFmtId="0" fontId="0" fillId="0" borderId="0" xfId="0"/>
    <xf numFmtId="0" fontId="0" fillId="0" borderId="0" xfId="0" applyNumberFormat="1"/>
    <xf numFmtId="0" fontId="0" fillId="0" borderId="0" xfId="0" applyProtection="1">
      <protection locked="0"/>
    </xf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2.057010416669" createdVersion="7" refreshedVersion="7" minRefreshableVersion="3" recordCount="7523" xr:uid="{11839AE3-6158-4318-87AD-2C711D0BF451}">
  <cacheSource type="worksheet">
    <worksheetSource name="Proc"/>
  </cacheSource>
  <cacheFields count="19">
    <cacheField name="App" numFmtId="0">
      <sharedItems containsBlank="1" count="172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1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7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7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7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7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7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7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7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7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7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7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7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7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7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7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7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7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7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7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7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7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7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7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7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7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7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7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7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7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7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7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7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7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7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7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7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7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7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7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7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7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7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7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7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7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7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7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7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7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7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7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6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6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6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6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6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6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6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6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6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6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6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4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4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4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4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0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0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0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0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0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0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0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0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0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0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0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0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0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0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0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0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0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9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9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9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9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9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9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8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8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7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7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7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7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7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7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7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6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6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6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6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6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6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6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6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6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6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6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6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6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6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6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6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6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6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5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5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5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5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5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5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5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5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5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5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5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5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5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5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5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5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5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5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5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5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5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5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5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5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5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4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4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42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42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42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42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42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42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42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42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42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42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42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42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42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42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42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42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42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42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42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42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42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42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42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42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42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42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42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42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42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42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42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42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42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42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42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42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42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42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42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42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42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42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42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42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42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42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42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42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42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42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42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42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42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42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42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42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42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42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42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42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42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42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42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42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42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42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42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42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42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42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42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42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42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42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42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42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42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42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42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42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42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42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42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42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42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42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42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42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42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42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42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42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42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42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42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42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42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42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42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42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42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42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42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42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42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42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42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4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4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4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4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3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3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3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3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3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3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3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3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3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9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9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9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9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9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9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9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9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9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9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9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3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3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3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3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3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3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3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3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3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3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23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3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7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1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1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1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1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1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1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1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0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10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0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0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0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10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1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9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6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6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6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6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6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6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6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6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6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6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6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6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6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6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6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6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6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6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6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6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6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6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6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6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5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02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1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1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1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1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1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1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9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9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9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9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9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9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9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9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9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9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9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9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9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9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9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9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9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9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9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9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9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9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7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7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7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7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7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7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7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7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7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7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7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7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7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7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7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7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7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5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90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90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90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90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90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9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6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6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6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6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6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6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6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6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6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6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6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6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6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6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6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6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6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6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6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6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6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6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6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6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6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6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6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6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6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5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4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83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83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83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83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83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83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83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83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83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83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83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83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83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83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83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83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83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83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83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83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83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83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83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83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83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83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83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82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82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82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82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82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82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82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82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82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82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82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82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82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82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82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82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82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82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82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82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82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82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82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82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82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82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82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82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81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84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84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9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9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9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9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9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9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9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9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9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9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9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9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9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9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9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9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9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9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9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9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9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9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9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7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7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7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7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7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7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7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7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7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7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7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7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7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7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7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7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7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7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7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7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7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7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7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7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7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7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7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7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7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6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4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4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4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1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1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1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1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1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1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1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1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8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8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8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8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8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8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8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8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8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7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7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7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7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7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7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5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5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5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3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3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3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3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3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3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3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3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3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3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3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3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3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3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3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3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3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3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3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3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3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3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3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3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3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3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3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3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3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3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3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3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3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3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3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3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62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62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62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62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62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62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62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62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62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62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60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60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60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60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60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60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60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60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60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60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60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60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60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60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60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60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60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60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60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60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60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60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60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60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60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60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60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60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60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60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60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60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60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60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9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9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9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9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9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9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9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9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9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9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9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9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9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9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9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9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9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9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9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9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9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9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9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9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9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9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9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9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9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9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9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9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9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9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9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9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9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9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8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8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8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8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8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8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8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8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8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8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7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7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7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7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7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7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7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7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7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7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7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6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6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6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5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5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4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53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53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53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53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53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53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53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53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53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53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51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51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9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49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9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9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9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8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8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8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5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5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5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5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5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5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5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5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5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5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41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8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8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8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34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34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34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34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34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34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34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34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34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34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34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34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34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32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32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32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32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32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32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25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25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25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25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25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25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25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25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25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25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25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25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25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25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23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23"/>
    <s v="Ruby Grace Garcia"/>
    <m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20"/>
    <s v="Anna Maria Urbano"/>
    <m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20"/>
    <s v="Anna Maria Urbano"/>
    <m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20"/>
    <s v="Anna Maria Urbano"/>
    <m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20"/>
    <s v="Anna Maria Urbano"/>
    <m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20"/>
    <s v="Anna Maria Urbano"/>
    <m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20"/>
    <s v="Anna Maria Urbano"/>
    <m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20"/>
    <s v="Anna Maria Urbano"/>
    <m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20"/>
    <s v="Anna Maria Urbano"/>
    <m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20"/>
    <s v="Anna Maria Urbano"/>
    <m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20"/>
    <s v="Anna Maria Urbano"/>
    <m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20"/>
    <s v="Anna Maria Urbano"/>
    <m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20"/>
    <s v="Anna Maria Urbano"/>
    <m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20"/>
    <s v="Anna Maria Urbano"/>
    <m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20"/>
    <s v="Anna Maria Urbano"/>
    <m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20"/>
    <s v="Anna Maria Urbano"/>
    <m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20"/>
    <s v="Anna Maria Urbano"/>
    <m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20"/>
    <s v="Anna Maria Urbano"/>
    <m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20"/>
    <s v="Anna Maria Urbano"/>
    <m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2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0"/>
    <s v="Anna Maria Urbano"/>
    <m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20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0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0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0"/>
    <s v="Anna Maria Urbano"/>
    <m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2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0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0"/>
    <s v="Anna Maria Urbano"/>
    <m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20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0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0"/>
    <s v="Anna Maria Urbano"/>
    <m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20"/>
    <s v="Anna Maria Urbano"/>
    <m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20"/>
    <s v="Anna Maria Urbano"/>
    <m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20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0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0"/>
    <s v="Anna Maria Urbano"/>
    <m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20"/>
    <s v="Anna Maria Urbano"/>
    <m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20"/>
    <s v="Anna Maria Urbano"/>
    <m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20"/>
    <s v="Anna Maria Urbano"/>
    <m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20"/>
    <s v="Anna Maria Urbano"/>
    <m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20"/>
    <s v="Anna Maria Urbano"/>
    <m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20"/>
    <s v="Anna Maria Urbano"/>
    <m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20"/>
    <s v="Anna Maria Urbano"/>
    <m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20"/>
    <s v="Anna Maria Urbano"/>
    <m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20"/>
    <s v="Anna Maria Urbano"/>
    <m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20"/>
    <s v="Anna Maria Urbano"/>
    <m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20"/>
    <s v="Anna Maria Urbano"/>
    <m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20"/>
    <s v="Anna Maria Urbano"/>
    <m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20"/>
    <s v="Anna Maria Urbano"/>
    <m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20"/>
    <s v="Anna Maria Urbano"/>
    <m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20"/>
    <s v="Anna Maria Urbano"/>
    <m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20"/>
    <s v="Anna Maria Urbano"/>
    <m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20"/>
    <s v="Anna Maria Urbano"/>
    <m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20"/>
    <s v="Anna Maria Urbano"/>
    <m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20"/>
    <s v="Anna Maria Urbano"/>
    <m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20"/>
    <s v="Anna Maria Urbano"/>
    <m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20"/>
    <s v="Anna Maria Urbano"/>
    <m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20"/>
    <s v="Anna Maria Urbano"/>
    <m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20"/>
    <s v="Anna Maria Urbano"/>
    <m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20"/>
    <s v="Anna Maria Urbano"/>
    <m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20"/>
    <s v="Anna Maria Urbano"/>
    <m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20"/>
    <s v="Anna Maria Urbano"/>
    <m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20"/>
    <s v="Anna Maria Urbano"/>
    <m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20"/>
    <s v="Anna Maria Urbano"/>
    <m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20"/>
    <s v="Anna Maria Urbano"/>
    <m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20"/>
    <s v="Anna Maria Urbano"/>
    <m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20"/>
    <s v="Anna Maria Urbano"/>
    <m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20"/>
    <s v="Anna Maria Urbano"/>
    <m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20"/>
    <s v="Anna Maria Urbano"/>
    <m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20"/>
    <s v="Anna Maria Urbano"/>
    <m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20"/>
    <s v="Anna Maria Urbano"/>
    <m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20"/>
    <s v="Anna Maria Urbano"/>
    <m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20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19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19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16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16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16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16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16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16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16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15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15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15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15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15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15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15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15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15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15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15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15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15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15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15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15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15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15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15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15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15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15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15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15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15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15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15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15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15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15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15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15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14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14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14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14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14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14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14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12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12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12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12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12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12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12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12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12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12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12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12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12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12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12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12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12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12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12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12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12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12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12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12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12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12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11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11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11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11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11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11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11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11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11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11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11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11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11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11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11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11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11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11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11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11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11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11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11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11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11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11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11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11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11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11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11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11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11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11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11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11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11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11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11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11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11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11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11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11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11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11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11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11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11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11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11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11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11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11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11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11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11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11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11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11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11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11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11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11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11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11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11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11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11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11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11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11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11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11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11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11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11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11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11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11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11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11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11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11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11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11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11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11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11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11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11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11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11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11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11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11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11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11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11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11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11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11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11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11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11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11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11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11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11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11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11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11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11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11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11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11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11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11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11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11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11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11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11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11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11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11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11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11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11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11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11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11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11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11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11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11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11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11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11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11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11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11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11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11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11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11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11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11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11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11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11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11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11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11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11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11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11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11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11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11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11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11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11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11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11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11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11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11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11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11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11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11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11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11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11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11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11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11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11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11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11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11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11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11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11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11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11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11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11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11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11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11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11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11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11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11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11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11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11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11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11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11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11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11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11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11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11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11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11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11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11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11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11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11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11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11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11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11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11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11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11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11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11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11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11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11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10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10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10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10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8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8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8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8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8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8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8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8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8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8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8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8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8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8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8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8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8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8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8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8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8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8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8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8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8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8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8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8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8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8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8"/>
    <s v="Tina Kempe"/>
    <m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8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1"/>
    <n v="6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6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6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6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6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6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6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6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6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6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6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6"/>
    <s v="Trixie Antonino"/>
    <m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0"/>
    <n v="5"/>
    <s v="Tina Kempe"/>
    <m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0"/>
    <n v="5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0"/>
    <n v="5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0"/>
    <n v="5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6"/>
    <x v="1"/>
    <d v="2026-02-12T00:00:00"/>
    <m/>
    <m/>
    <x v="0"/>
    <n v="5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6"/>
    <x v="1"/>
    <d v="2026-02-12T00:00:00"/>
    <m/>
    <m/>
    <x v="0"/>
    <n v="5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6"/>
    <x v="1"/>
    <d v="2026-02-12T00:00:00"/>
    <m/>
    <m/>
    <x v="0"/>
    <n v="5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6"/>
    <x v="1"/>
    <d v="2026-02-12T00:00:00"/>
    <m/>
    <m/>
    <x v="0"/>
    <n v="5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6"/>
    <x v="1"/>
    <d v="2026-02-12T00:00:00"/>
    <m/>
    <m/>
    <x v="0"/>
    <n v="5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6"/>
    <x v="1"/>
    <d v="2026-02-12T00:00:00"/>
    <m/>
    <m/>
    <x v="0"/>
    <n v="5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6"/>
    <x v="1"/>
    <d v="2026-02-12T00:00:00"/>
    <m/>
    <m/>
    <x v="0"/>
    <n v="5"/>
    <s v="Donna Mae Melarpis"/>
    <m/>
  </r>
  <r>
    <x v="522"/>
    <x v="0"/>
    <x v="2"/>
    <s v="CTEMPLA_1000GT10ZZ0E23"/>
    <s v="H000000429"/>
    <s v="H000000429"/>
    <s v="Non-LFF"/>
    <s v=""/>
    <m/>
    <b v="1"/>
    <x v="6"/>
    <x v="1"/>
    <d v="2026-02-12T00:00:00"/>
    <m/>
    <m/>
    <x v="0"/>
    <n v="5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0"/>
    <n v="5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0"/>
    <n v="5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0"/>
    <n v="5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0"/>
    <n v="5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0"/>
    <n v="5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0"/>
    <n v="5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0"/>
    <n v="5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0"/>
    <n v="5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0"/>
    <n v="5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0"/>
    <n v="5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0"/>
    <n v="5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0"/>
    <n v="5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0"/>
    <n v="5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0"/>
    <n v="5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0"/>
    <n v="5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0"/>
    <n v="5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0"/>
    <n v="5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0"/>
    <n v="5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0"/>
    <n v="5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0"/>
    <n v="5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0"/>
    <n v="5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0"/>
    <n v="5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0"/>
    <n v="5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0"/>
    <n v="5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0"/>
    <n v="5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0"/>
    <n v="5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0"/>
    <n v="5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0"/>
    <n v="5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0"/>
    <n v="5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0"/>
    <n v="5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0"/>
    <n v="5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0"/>
    <n v="5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0"/>
    <n v="5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0"/>
    <n v="5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0"/>
    <n v="5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0"/>
    <n v="5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0"/>
    <n v="5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0"/>
    <n v="5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0"/>
    <n v="5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0"/>
    <n v="5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0"/>
    <n v="5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0"/>
    <n v="5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0"/>
    <n v="5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0"/>
    <n v="5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0"/>
    <n v="5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0"/>
    <n v="5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0"/>
    <n v="5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0"/>
    <n v="5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0"/>
    <n v="5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0"/>
    <n v="5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0"/>
    <n v="5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0"/>
    <n v="5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0"/>
    <n v="5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0"/>
    <n v="5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0"/>
    <n v="5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0"/>
    <n v="5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0"/>
    <n v="5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0"/>
    <n v="5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0"/>
    <n v="5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0"/>
    <n v="5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0"/>
    <n v="5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0"/>
    <n v="5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0"/>
    <n v="5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0"/>
    <n v="5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0"/>
    <n v="5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0"/>
    <n v="5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0"/>
    <n v="5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0"/>
    <n v="5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0"/>
    <n v="5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0"/>
    <n v="5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0"/>
    <n v="5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0"/>
    <n v="5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0"/>
    <n v="5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0"/>
    <n v="5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0"/>
    <n v="5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0"/>
    <n v="5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0"/>
    <n v="5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0"/>
    <n v="5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0"/>
    <n v="5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0"/>
    <n v="5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0"/>
    <n v="5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0"/>
    <n v="5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0"/>
    <n v="5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0"/>
    <n v="5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0"/>
    <n v="5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0"/>
    <n v="5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0"/>
    <n v="5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0"/>
    <n v="5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0"/>
    <n v="5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0"/>
    <n v="5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0"/>
    <n v="5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0"/>
    <n v="5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0"/>
    <n v="5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0"/>
    <n v="5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0"/>
    <n v="5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0"/>
    <n v="5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0"/>
    <n v="5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0"/>
    <n v="5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0"/>
    <n v="5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0"/>
    <n v="5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0"/>
    <n v="5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0"/>
    <n v="5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0"/>
    <n v="5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0"/>
    <n v="5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0"/>
    <n v="5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0"/>
    <n v="5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0"/>
    <n v="5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0"/>
    <n v="5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0"/>
    <n v="5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0"/>
    <n v="5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0"/>
    <n v="5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0"/>
    <n v="5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0"/>
    <n v="5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0"/>
    <n v="5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0"/>
    <n v="5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0"/>
    <n v="5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0"/>
    <n v="5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0"/>
    <n v="5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0"/>
    <n v="5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0"/>
    <n v="5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0"/>
    <n v="5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0"/>
    <n v="5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0"/>
    <n v="5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0"/>
    <n v="5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0"/>
    <n v="5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0"/>
    <n v="5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0"/>
    <n v="5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0"/>
    <n v="5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0"/>
    <n v="5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0"/>
    <n v="5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0"/>
    <n v="5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0"/>
    <n v="5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0"/>
    <n v="5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0"/>
    <n v="5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0"/>
    <n v="5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0"/>
    <n v="5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0"/>
    <n v="5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0"/>
    <n v="5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0"/>
    <n v="5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0"/>
    <n v="5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0"/>
    <n v="5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0"/>
    <n v="5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0"/>
    <n v="5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0"/>
    <n v="5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0"/>
    <n v="5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0"/>
    <n v="5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0"/>
    <n v="5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0"/>
    <n v="5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0"/>
    <n v="5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0"/>
    <n v="5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0"/>
    <n v="5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0"/>
    <n v="5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0"/>
    <n v="5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0"/>
    <n v="5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0"/>
    <n v="5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0"/>
    <n v="5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0"/>
    <n v="5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0"/>
    <n v="5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0"/>
    <n v="5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0"/>
    <n v="5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0"/>
    <n v="5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0"/>
    <n v="5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0"/>
    <n v="5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0"/>
    <n v="5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0"/>
    <n v="5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0"/>
    <n v="5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0"/>
    <n v="5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0"/>
    <n v="5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0"/>
    <n v="5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0"/>
    <n v="5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0"/>
    <n v="5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0"/>
    <n v="5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0"/>
    <n v="5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0"/>
    <n v="5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0"/>
    <n v="5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0"/>
    <n v="5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0"/>
    <n v="5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0"/>
    <n v="5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0"/>
    <n v="5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0"/>
    <n v="5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0"/>
    <n v="5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0"/>
    <n v="5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0"/>
    <n v="5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0"/>
    <n v="5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0"/>
    <n v="5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0"/>
    <n v="5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0"/>
    <n v="5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0"/>
    <n v="5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0"/>
    <n v="5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0"/>
    <n v="5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0"/>
    <n v="5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0"/>
    <n v="5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0"/>
    <n v="5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0"/>
    <n v="5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0"/>
    <n v="5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0"/>
    <n v="5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0"/>
    <n v="5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0"/>
    <n v="5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0"/>
    <n v="5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0"/>
    <n v="5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0"/>
    <n v="5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0"/>
    <n v="5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0"/>
    <n v="5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0"/>
    <n v="5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0"/>
    <n v="5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0"/>
    <n v="5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0"/>
    <n v="5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0"/>
    <n v="5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0"/>
    <n v="5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0"/>
    <n v="5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0"/>
    <n v="5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0"/>
    <n v="5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0"/>
    <n v="5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0"/>
    <n v="5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0"/>
    <n v="5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0"/>
    <n v="5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0"/>
    <n v="5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0"/>
    <n v="5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0"/>
    <n v="5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0"/>
    <n v="5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0"/>
    <n v="5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0"/>
    <n v="5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0"/>
    <n v="5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0"/>
    <n v="5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0"/>
    <n v="5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0"/>
    <n v="5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0"/>
    <n v="5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0"/>
    <n v="5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0"/>
    <n v="5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0"/>
    <n v="5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0"/>
    <n v="5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0"/>
    <n v="5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0"/>
    <n v="5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0"/>
    <n v="5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0"/>
    <n v="5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0"/>
    <n v="5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0"/>
    <n v="5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0"/>
    <n v="5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0"/>
    <n v="5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0"/>
    <n v="5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0"/>
    <n v="5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0"/>
    <n v="5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0"/>
    <n v="5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0"/>
    <n v="5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0"/>
    <n v="5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0"/>
    <n v="5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0"/>
    <n v="5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0"/>
    <n v="5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0"/>
    <n v="5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0"/>
    <n v="5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0"/>
    <n v="5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0"/>
    <n v="5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0"/>
    <n v="5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0"/>
    <n v="5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0"/>
    <n v="5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0"/>
    <n v="5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0"/>
    <n v="5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0"/>
    <n v="5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0"/>
    <n v="5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0"/>
    <n v="5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0"/>
    <n v="5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0"/>
    <n v="5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0"/>
    <n v="5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0"/>
    <n v="5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0"/>
    <n v="5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0"/>
    <n v="5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0"/>
    <n v="5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0"/>
    <n v="5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0"/>
    <n v="5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0"/>
    <n v="5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0"/>
    <n v="5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0"/>
    <n v="5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0"/>
    <n v="5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0"/>
    <n v="5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0"/>
    <n v="5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0"/>
    <n v="5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0"/>
    <n v="5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0"/>
    <n v="5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0"/>
    <n v="5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0"/>
    <n v="5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0"/>
    <n v="5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0"/>
    <n v="5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0"/>
    <n v="5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0"/>
    <n v="5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0"/>
    <n v="5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0"/>
    <n v="5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0"/>
    <n v="5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0"/>
    <n v="5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0"/>
    <n v="5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0"/>
    <n v="5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0"/>
    <n v="5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0"/>
    <n v="5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0"/>
    <n v="5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0"/>
    <n v="5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0"/>
    <n v="5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0"/>
    <n v="5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0"/>
    <n v="5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0"/>
    <n v="5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0"/>
    <n v="5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0"/>
    <n v="5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0"/>
    <n v="5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0"/>
    <n v="5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0"/>
    <n v="5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0"/>
    <n v="5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0"/>
    <n v="5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0"/>
    <n v="5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0"/>
    <n v="5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0"/>
    <n v="5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0"/>
    <n v="5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0"/>
    <n v="5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0"/>
    <n v="5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0"/>
    <n v="5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0"/>
    <n v="5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0"/>
    <n v="5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0"/>
    <n v="5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0"/>
    <n v="5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0"/>
    <n v="5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0"/>
    <n v="5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0"/>
    <n v="5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0"/>
    <n v="5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0"/>
    <n v="3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0"/>
    <n v="3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0"/>
    <n v="3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0"/>
    <n v="3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0"/>
    <n v="3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0"/>
    <n v="3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0"/>
    <n v="3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0"/>
    <n v="3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0"/>
    <n v="3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0"/>
    <n v="3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0"/>
    <n v="3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0"/>
    <n v="3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0"/>
    <n v="3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0"/>
    <n v="3"/>
    <s v="Ruby Grace Garcia"/>
    <m/>
  </r>
  <r>
    <x v="539"/>
    <x v="1"/>
    <x v="5"/>
    <s v="PLEAN_X310000ES5090100094"/>
    <s v="H000004014"/>
    <m/>
    <s v="Non-LFF"/>
    <s v=""/>
    <m/>
    <b v="0"/>
    <x v="1"/>
    <x v="1"/>
    <d v="2026-02-18T00:00:00"/>
    <m/>
    <m/>
    <x v="0"/>
    <n v="1"/>
    <s v="Elena Rasines Martin"/>
    <m/>
  </r>
  <r>
    <x v="539"/>
    <x v="1"/>
    <x v="5"/>
    <s v="PLEAN_X310000ES5090200094"/>
    <s v="H000004013"/>
    <m/>
    <s v="Non-LFF"/>
    <s v=""/>
    <m/>
    <b v="0"/>
    <x v="1"/>
    <x v="1"/>
    <d v="2026-02-18T00:00:00"/>
    <m/>
    <m/>
    <x v="0"/>
    <n v="1"/>
    <s v="Elena Rasines Martin"/>
    <m/>
  </r>
  <r>
    <x v="540"/>
    <x v="1"/>
    <x v="5"/>
    <s v="ITEMPLA_001520001178"/>
    <s v="H000003660"/>
    <m/>
    <s v="Non-LFF"/>
    <s v=""/>
    <m/>
    <b v="0"/>
    <x v="1"/>
    <x v="1"/>
    <d v="2026-02-18T00:00:00"/>
    <m/>
    <m/>
    <x v="0"/>
    <n v="1"/>
    <s v="Gearlene Joy Valenzuela"/>
    <m/>
  </r>
  <r>
    <x v="541"/>
    <x v="1"/>
    <x v="5"/>
    <s v="CFLTFLE_2152IMIPKATH01"/>
    <s v="P000000831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6"/>
    <s v="CLFF_1000$$$TW03C00421"/>
    <s v="P000001141"/>
    <m/>
    <s v="LFF (MDG-F)"/>
    <s v="TW03C00421"/>
    <m/>
    <b v="0"/>
    <x v="3"/>
    <x v="1"/>
    <d v="2026-02-18T00:00:00"/>
    <m/>
    <m/>
    <x v="0"/>
    <n v="1"/>
    <s v="John Rowie Del Rosario"/>
    <m/>
  </r>
  <r>
    <x v="541"/>
    <x v="1"/>
    <x v="5"/>
    <s v="RP000006"/>
    <s v="P000001108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RP000012"/>
    <s v="P000001108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RP000030000000"/>
    <s v="P000001108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DS220080"/>
    <s v="P000001108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DS200037"/>
    <s v="P000001108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DS210066"/>
    <s v="P000001108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DS210067"/>
    <s v="P000001108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DP000020000000"/>
    <s v="P000001287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DP000022000000"/>
    <s v="P000001287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RD230041"/>
    <s v="P000001287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RD230058"/>
    <s v="P000001287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T00032800000"/>
    <s v="P000001073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T00026800000"/>
    <s v="P000001075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E465876"/>
    <s v="P000001080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E4658760000"/>
    <s v="P000001080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E4658770"/>
    <s v="P000001080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EN210125"/>
    <s v="P000001080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T00035800000"/>
    <s v="P000001484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T00038100000"/>
    <s v="P000001484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T00038200000"/>
    <s v="P000001484"/>
    <m/>
    <s v="Non-LFF"/>
    <s v=""/>
    <m/>
    <b v="0"/>
    <x v="3"/>
    <x v="1"/>
    <d v="2026-02-18T00:00:00"/>
    <m/>
    <m/>
    <x v="0"/>
    <n v="1"/>
    <s v="John Rowie Del Rosario"/>
    <m/>
  </r>
  <r>
    <x v="541"/>
    <x v="1"/>
    <x v="5"/>
    <s v="T00046700000"/>
    <s v="P000001081"/>
    <m/>
    <s v="Non-LFF"/>
    <s v=""/>
    <m/>
    <b v="0"/>
    <x v="3"/>
    <x v="1"/>
    <d v="2026-02-18T00:00:00"/>
    <m/>
    <m/>
    <x v="0"/>
    <n v="1"/>
    <s v="John Rowie Del Rosario"/>
    <m/>
  </r>
  <r>
    <x v="542"/>
    <x v="1"/>
    <x v="6"/>
    <s v="CLFF_1000$$$IT50TKBS88"/>
    <s v="H000004875"/>
    <m/>
    <s v="LFF (MDG-F)"/>
    <s v="IT50TKBS88"/>
    <m/>
    <b v="0"/>
    <x v="1"/>
    <x v="1"/>
    <d v="2026-02-18T00:00:00"/>
    <m/>
    <m/>
    <x v="0"/>
    <n v="1"/>
    <s v="Anna Maria Urbano"/>
    <m/>
  </r>
  <r>
    <x v="542"/>
    <x v="1"/>
    <x v="6"/>
    <s v="CLFF_1000$$$IT50Z02001"/>
    <s v="H000000007"/>
    <m/>
    <s v="LFF (MDG-F)"/>
    <s v="IT50Z02001"/>
    <m/>
    <b v="0"/>
    <x v="1"/>
    <x v="1"/>
    <d v="2026-02-18T00:00:00"/>
    <m/>
    <m/>
    <x v="0"/>
    <n v="1"/>
    <s v="Anna Maria Urbano"/>
    <m/>
  </r>
  <r>
    <x v="542"/>
    <x v="1"/>
    <x v="6"/>
    <s v="CLFF_1000$$$IT50TAPY00"/>
    <s v="H000004871"/>
    <m/>
    <s v="LFF (MDG-F)"/>
    <s v="IT50TAPY00"/>
    <m/>
    <b v="0"/>
    <x v="1"/>
    <x v="1"/>
    <d v="2026-02-18T00:00:00"/>
    <m/>
    <m/>
    <x v="0"/>
    <n v="1"/>
    <s v="Anna Maria Urbano"/>
    <m/>
  </r>
  <r>
    <x v="542"/>
    <x v="1"/>
    <x v="6"/>
    <s v="CLFF_1000$$$IT50TAPY98"/>
    <s v="H000004871"/>
    <m/>
    <s v="LFF (MDG-F)"/>
    <s v="IT50TAPY98"/>
    <m/>
    <b v="0"/>
    <x v="1"/>
    <x v="1"/>
    <d v="2026-02-18T00:00:00"/>
    <m/>
    <m/>
    <x v="0"/>
    <n v="1"/>
    <s v="Anna Maria Urbano"/>
    <m/>
  </r>
  <r>
    <x v="542"/>
    <x v="1"/>
    <x v="6"/>
    <s v="CLFF_1000$$$IT50GCO202"/>
    <s v="H000004169"/>
    <m/>
    <s v="LFF (MDG-F)"/>
    <s v="IT50GCO202"/>
    <m/>
    <b v="0"/>
    <x v="1"/>
    <x v="1"/>
    <d v="2026-02-18T00:00:00"/>
    <m/>
    <m/>
    <x v="0"/>
    <n v="1"/>
    <s v="Anna Maria Urbano"/>
    <m/>
  </r>
  <r>
    <x v="542"/>
    <x v="1"/>
    <x v="6"/>
    <s v="CLFF_1000$$$IT50GHR014"/>
    <s v="G000000560"/>
    <m/>
    <s v="LFF (MDG-F)"/>
    <s v="IT50GHR014"/>
    <m/>
    <b v="0"/>
    <x v="1"/>
    <x v="1"/>
    <d v="2026-02-18T00:00:00"/>
    <m/>
    <m/>
    <x v="0"/>
    <n v="1"/>
    <s v="Anna Maria Urbano"/>
    <m/>
  </r>
  <r>
    <x v="542"/>
    <x v="1"/>
    <x v="2"/>
    <s v="CLFF_1000$$$IT50GIT023"/>
    <s v="G000000277"/>
    <s v="G000000277"/>
    <s v="LFF (MDG-F)"/>
    <s v="IT50GIT023"/>
    <m/>
    <b v="1"/>
    <x v="1"/>
    <x v="1"/>
    <d v="2026-02-18T00:00:00"/>
    <m/>
    <m/>
    <x v="0"/>
    <n v="1"/>
    <s v="Anna Maria Urbano"/>
    <m/>
  </r>
  <r>
    <x v="542"/>
    <x v="1"/>
    <x v="2"/>
    <s v="CLFF_1000$$$IT50GIT027"/>
    <s v="G000000277"/>
    <s v="G000000277"/>
    <s v="LFF (MDG-F)"/>
    <s v="IT50GIT027"/>
    <m/>
    <b v="1"/>
    <x v="1"/>
    <x v="1"/>
    <d v="2026-02-18T00:00:00"/>
    <m/>
    <m/>
    <x v="0"/>
    <n v="1"/>
    <s v="Anna Maria Urbano"/>
    <m/>
  </r>
  <r>
    <x v="542"/>
    <x v="1"/>
    <x v="2"/>
    <s v="CLFF_1000$$$IT50GIT031"/>
    <s v="G000000253"/>
    <s v="G000000253"/>
    <s v="LFF (MDG-F)"/>
    <s v="IT50GIT031"/>
    <m/>
    <b v="1"/>
    <x v="1"/>
    <x v="1"/>
    <d v="2026-02-18T00:00:00"/>
    <m/>
    <m/>
    <x v="0"/>
    <n v="1"/>
    <s v="Anna Maria Urbano"/>
    <m/>
  </r>
  <r>
    <x v="542"/>
    <x v="1"/>
    <x v="6"/>
    <s v="CLFF_1000$$$IT50GPO001"/>
    <s v="H000004174"/>
    <m/>
    <s v="LFF (MDG-F)"/>
    <s v="IT50GPO001"/>
    <m/>
    <b v="0"/>
    <x v="1"/>
    <x v="1"/>
    <d v="2026-02-18T00:00:00"/>
    <m/>
    <m/>
    <x v="0"/>
    <n v="1"/>
    <s v="Anna Maria Urbano"/>
    <m/>
  </r>
  <r>
    <x v="542"/>
    <x v="1"/>
    <x v="6"/>
    <s v="CLFF_1000$$$IT50TNBA01"/>
    <s v="H000000646"/>
    <m/>
    <s v="LFF (MDG-F)"/>
    <s v="IT50TNBA01"/>
    <m/>
    <b v="0"/>
    <x v="1"/>
    <x v="1"/>
    <d v="2026-02-18T00:00:00"/>
    <m/>
    <m/>
    <x v="0"/>
    <n v="1"/>
    <s v="Anna Maria Urbano"/>
    <m/>
  </r>
  <r>
    <x v="542"/>
    <x v="1"/>
    <x v="6"/>
    <s v="CLFF_1000$$$IT50TNBA02"/>
    <s v="H000000646"/>
    <m/>
    <s v="LFF (MDG-F)"/>
    <s v="IT50TNBA02"/>
    <m/>
    <b v="0"/>
    <x v="1"/>
    <x v="1"/>
    <d v="2026-02-18T00:00:00"/>
    <m/>
    <m/>
    <x v="0"/>
    <n v="1"/>
    <s v="Anna Maria Urbano"/>
    <m/>
  </r>
  <r>
    <x v="542"/>
    <x v="1"/>
    <x v="6"/>
    <s v="CLFF_1000$$$IT50TOBA01"/>
    <s v="H000004261"/>
    <m/>
    <s v="LFF (MDG-F)"/>
    <s v="IT50TOBA01"/>
    <m/>
    <b v="0"/>
    <x v="1"/>
    <x v="1"/>
    <d v="2026-02-18T00:00:00"/>
    <m/>
    <m/>
    <x v="0"/>
    <n v="1"/>
    <s v="Anna Maria Urbano"/>
    <m/>
  </r>
  <r>
    <x v="542"/>
    <x v="1"/>
    <x v="6"/>
    <s v="CLFF_1000$$$IT50TOBA02"/>
    <s v="H000000680"/>
    <m/>
    <s v="LFF (MDG-F)"/>
    <s v="IT50TOBA02"/>
    <m/>
    <b v="0"/>
    <x v="1"/>
    <x v="1"/>
    <d v="2026-02-18T00:00:00"/>
    <m/>
    <m/>
    <x v="0"/>
    <n v="1"/>
    <s v="Anna Maria Urbano"/>
    <m/>
  </r>
  <r>
    <x v="542"/>
    <x v="1"/>
    <x v="6"/>
    <s v="CLFF_1000$$$IT50TPB002"/>
    <s v="H000000649"/>
    <m/>
    <s v="LFF (MDG-F)"/>
    <s v="IT50TPB002"/>
    <m/>
    <b v="0"/>
    <x v="1"/>
    <x v="1"/>
    <d v="2026-02-18T00:00:00"/>
    <m/>
    <m/>
    <x v="0"/>
    <n v="1"/>
    <s v="Anna Maria Urban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725">
        <item m="1" x="1109"/>
        <item x="0"/>
        <item m="1" x="1179"/>
        <item m="1" x="1600"/>
        <item m="1" x="762"/>
        <item m="1" x="1617"/>
        <item m="1" x="1139"/>
        <item m="1" x="1229"/>
        <item m="1" x="1650"/>
        <item m="1" x="1444"/>
        <item m="1" x="1132"/>
        <item m="1" x="1716"/>
        <item m="1" x="1462"/>
        <item m="1" x="1706"/>
        <item m="1" x="1080"/>
        <item m="1" x="981"/>
        <item m="1" x="685"/>
        <item m="1" x="946"/>
        <item m="1" x="1670"/>
        <item m="1" x="738"/>
        <item m="1" x="1046"/>
        <item m="1" x="1414"/>
        <item m="1" x="1129"/>
        <item m="1" x="1222"/>
        <item m="1" x="1518"/>
        <item m="1" x="1703"/>
        <item m="1" x="1164"/>
        <item m="1" x="1186"/>
        <item m="1" x="951"/>
        <item m="1" x="1352"/>
        <item m="1" x="1111"/>
        <item m="1" x="1657"/>
        <item m="1" x="1314"/>
        <item m="1" x="747"/>
        <item m="1" x="855"/>
        <item m="1" x="1642"/>
        <item m="1" x="1406"/>
        <item m="1" x="660"/>
        <item m="1" x="1492"/>
        <item m="1" x="1158"/>
        <item m="1" x="1453"/>
        <item m="1" x="1039"/>
        <item m="1" x="1391"/>
        <item m="1" x="650"/>
        <item m="1" x="680"/>
        <item m="1" x="1719"/>
        <item m="1" x="1398"/>
        <item m="1" x="1466"/>
        <item m="1" x="1573"/>
        <item m="1" x="1342"/>
        <item m="1" x="1440"/>
        <item m="1" x="1279"/>
        <item m="1" x="734"/>
        <item m="1" x="925"/>
        <item m="1" x="1701"/>
        <item m="1" x="1269"/>
        <item m="1" x="1409"/>
        <item m="1" x="937"/>
        <item m="1" x="898"/>
        <item m="1" x="1190"/>
        <item m="1" x="1082"/>
        <item m="1" x="1115"/>
        <item m="1" x="674"/>
        <item m="1" x="813"/>
        <item m="1" x="1475"/>
        <item m="1" x="1692"/>
        <item m="1" x="878"/>
        <item m="1" x="1283"/>
        <item m="1" x="1293"/>
        <item m="1" x="1470"/>
        <item m="1" x="1580"/>
        <item m="1" x="1458"/>
        <item m="1" x="753"/>
        <item m="1" x="1601"/>
        <item m="1" x="1331"/>
        <item m="1" x="1318"/>
        <item m="1" x="853"/>
        <item m="1" x="1206"/>
        <item m="1" x="1553"/>
        <item m="1" x="671"/>
        <item m="1" x="1250"/>
        <item m="1" x="1603"/>
        <item m="1" x="1441"/>
        <item m="1" x="1176"/>
        <item m="1" x="1218"/>
        <item m="1" x="1099"/>
        <item m="1" x="1334"/>
        <item m="1" x="1146"/>
        <item m="1" x="1378"/>
        <item m="1" x="862"/>
        <item m="1" x="1691"/>
        <item m="1" x="1216"/>
        <item m="1" x="1502"/>
        <item m="1" x="579"/>
        <item m="1" x="1707"/>
        <item m="1" x="1243"/>
        <item m="1" x="1532"/>
        <item m="1" x="1445"/>
        <item m="1" x="1223"/>
        <item m="1" x="733"/>
        <item m="1" x="740"/>
        <item m="1" x="780"/>
        <item m="1" x="962"/>
        <item m="1" x="1386"/>
        <item m="1" x="1147"/>
        <item m="1" x="1263"/>
        <item m="1" x="1326"/>
        <item m="1" x="1473"/>
        <item m="1" x="1556"/>
        <item m="1" x="1118"/>
        <item m="1" x="839"/>
        <item m="1" x="682"/>
        <item m="1" x="825"/>
        <item m="1" x="1700"/>
        <item m="1" x="857"/>
        <item m="1" x="1538"/>
        <item m="1" x="1467"/>
        <item m="1" x="1085"/>
        <item m="1" x="1157"/>
        <item m="1" x="1023"/>
        <item m="1" x="1280"/>
        <item m="1" x="1655"/>
        <item m="1" x="831"/>
        <item m="1" x="779"/>
        <item m="1" x="714"/>
        <item m="1" x="1380"/>
        <item m="1" x="1640"/>
        <item m="1" x="1568"/>
        <item m="1" x="1225"/>
        <item m="1" x="749"/>
        <item m="1" x="1474"/>
        <item m="1" x="926"/>
        <item m="1" x="1180"/>
        <item m="1" x="1355"/>
        <item m="1" x="1463"/>
        <item m="1" x="583"/>
        <item m="1" x="1412"/>
        <item m="1" x="1375"/>
        <item m="1" x="816"/>
        <item m="1" x="1264"/>
        <item m="1" x="1152"/>
        <item m="1" x="1105"/>
        <item m="1" x="838"/>
        <item m="1" x="774"/>
        <item m="1" x="1014"/>
        <item m="1" x="1201"/>
        <item m="1" x="608"/>
        <item m="1" x="947"/>
        <item m="1" x="806"/>
        <item m="1" x="548"/>
        <item m="1" x="1058"/>
        <item m="1" x="1259"/>
        <item m="1" x="1141"/>
        <item m="1" x="1187"/>
        <item m="1" x="1506"/>
        <item m="1" x="1088"/>
        <item m="1" x="1614"/>
        <item m="1" x="1338"/>
        <item m="1" x="1277"/>
        <item m="1" x="791"/>
        <item m="1" x="1424"/>
        <item m="1" x="1702"/>
        <item m="1" x="1390"/>
        <item m="1" x="1374"/>
        <item m="1" x="661"/>
        <item m="1" x="709"/>
        <item m="1" x="1244"/>
        <item m="1" x="750"/>
        <item m="1" x="1687"/>
        <item m="1" x="1353"/>
        <item m="1" x="1278"/>
        <item m="1" x="1230"/>
        <item m="1" x="1031"/>
        <item m="1" x="659"/>
        <item m="1" x="759"/>
        <item m="1" x="865"/>
        <item m="1" x="1598"/>
        <item m="1" x="1630"/>
        <item m="1" x="1329"/>
        <item m="1" x="1056"/>
        <item m="1" x="1144"/>
        <item m="1" x="654"/>
        <item m="1" x="694"/>
        <item m="1" x="1033"/>
        <item m="1" x="1258"/>
        <item m="1" x="1171"/>
        <item m="1" x="829"/>
        <item m="1" x="1062"/>
        <item m="1" x="776"/>
        <item m="1" x="971"/>
        <item m="1" x="893"/>
        <item m="1" x="728"/>
        <item m="1" x="864"/>
        <item m="1" x="1234"/>
        <item m="1" x="644"/>
        <item m="1" x="883"/>
        <item m="1" x="675"/>
        <item m="1" x="1368"/>
        <item m="1" x="1557"/>
        <item m="1" x="1167"/>
        <item m="1" x="811"/>
        <item m="1" x="1461"/>
        <item m="1" x="1306"/>
        <item m="1" x="823"/>
        <item m="1" x="824"/>
        <item m="1" x="1009"/>
        <item m="1" x="699"/>
        <item m="1" x="888"/>
        <item m="1" x="683"/>
        <item m="1" x="869"/>
        <item m="1" x="1437"/>
        <item m="1" x="948"/>
        <item m="1" x="1315"/>
        <item m="1" x="1365"/>
        <item m="1" x="1499"/>
        <item m="1" x="1503"/>
        <item m="1" x="1220"/>
        <item m="1" x="1061"/>
        <item m="1" x="1100"/>
        <item m="1" x="1667"/>
        <item m="1" x="960"/>
        <item m="1" x="772"/>
        <item m="1" x="1150"/>
        <item m="1" x="607"/>
        <item m="1" x="1671"/>
        <item m="1" x="1134"/>
        <item m="1" x="568"/>
        <item m="1" x="1589"/>
        <item m="1" x="1632"/>
        <item m="1" x="1469"/>
        <item m="1" x="846"/>
        <item m="1" x="585"/>
        <item m="1" x="1519"/>
        <item m="1" x="910"/>
        <item m="1" x="546"/>
        <item m="1" x="1690"/>
        <item m="1" x="934"/>
        <item m="1" x="1089"/>
        <item m="1" x="1534"/>
        <item m="1" x="621"/>
        <item m="1" x="1446"/>
        <item m="1" x="1254"/>
        <item m="1" x="1119"/>
        <item m="1" x="989"/>
        <item m="1" x="736"/>
        <item m="1" x="1237"/>
        <item m="1" x="939"/>
        <item m="1" x="1477"/>
        <item m="1" x="799"/>
        <item m="1" x="1547"/>
        <item m="1" x="1554"/>
        <item m="1" x="1238"/>
        <item m="1" x="1428"/>
        <item m="1" x="845"/>
        <item m="1" x="1142"/>
        <item m="1" x="1431"/>
        <item m="1" x="1015"/>
        <item m="1" x="1305"/>
        <item m="1" x="944"/>
        <item m="1" x="729"/>
        <item m="1" x="933"/>
        <item m="1" x="1699"/>
        <item m="1" x="1641"/>
        <item m="1" x="786"/>
        <item m="1" x="1587"/>
        <item m="1" x="593"/>
        <item m="1" x="1609"/>
        <item m="1" x="628"/>
        <item m="1" x="930"/>
        <item m="1" x="1028"/>
        <item m="1" x="975"/>
        <item m="1" x="1582"/>
        <item m="1" x="1485"/>
        <item m="1" x="726"/>
        <item m="1" x="1296"/>
        <item m="1" x="1504"/>
        <item m="1" x="1638"/>
        <item m="1" x="1545"/>
        <item m="1" x="631"/>
        <item m="1" x="1711"/>
        <item m="1" x="782"/>
        <item m="1" x="1063"/>
        <item m="1" x="1507"/>
        <item m="1" x="630"/>
        <item m="1" x="1566"/>
        <item m="1" x="795"/>
        <item m="1" x="1439"/>
        <item m="1" x="1303"/>
        <item m="1" x="1281"/>
        <item m="1" x="860"/>
        <item m="1" x="822"/>
        <item m="1" x="1634"/>
        <item m="1" x="575"/>
        <item m="1" x="757"/>
        <item m="1" x="1416"/>
        <item m="1" x="1527"/>
        <item m="1" x="1454"/>
        <item m="1" x="1658"/>
        <item m="1" x="1162"/>
        <item m="1" x="789"/>
        <item m="1" x="909"/>
        <item m="1" x="1228"/>
        <item m="1" x="970"/>
        <item m="1" x="1298"/>
        <item m="1" x="911"/>
        <item m="1" x="713"/>
        <item m="1" x="1366"/>
        <item m="1" x="768"/>
        <item m="1" x="648"/>
        <item m="1" x="1500"/>
        <item m="1" x="1647"/>
        <item m="1" x="1348"/>
        <item m="1" x="613"/>
        <item m="1" x="1539"/>
        <item m="1" x="1337"/>
        <item m="1" x="1447"/>
        <item m="1" x="1586"/>
        <item m="1" x="814"/>
        <item m="1" x="1006"/>
        <item m="1" x="844"/>
        <item m="1" x="1112"/>
        <item m="1" x="1036"/>
        <item m="1" x="1066"/>
        <item m="1" x="1602"/>
        <item m="1" x="1048"/>
        <item m="1" x="1251"/>
        <item m="1" x="783"/>
        <item m="1" x="982"/>
        <item m="1" x="956"/>
        <item m="1" x="1299"/>
        <item m="1" x="1202"/>
        <item m="1" x="1430"/>
        <item m="1" x="952"/>
        <item m="1" x="1588"/>
        <item m="1" x="790"/>
        <item m="1" x="716"/>
        <item m="1" x="972"/>
        <item m="1" x="1513"/>
        <item m="1" x="623"/>
        <item m="1" x="624"/>
        <item m="1" x="920"/>
        <item m="1" x="1593"/>
        <item m="1" x="987"/>
        <item m="1" x="632"/>
        <item m="1" x="792"/>
        <item m="1" x="1034"/>
        <item m="1" x="1345"/>
        <item m="1" x="1317"/>
        <item m="1" x="988"/>
        <item m="1" x="569"/>
        <item m="1" x="707"/>
        <item m="1" x="919"/>
        <item m="1" x="807"/>
        <item m="1" x="564"/>
        <item m="1" x="1517"/>
        <item m="1" x="1646"/>
        <item m="1" x="1116"/>
        <item m="1" x="1546"/>
        <item m="1" x="1606"/>
        <item m="1" x="629"/>
        <item m="1" x="1644"/>
        <item m="1" x="1382"/>
        <item m="1" x="805"/>
        <item m="1" x="991"/>
        <item m="1" x="895"/>
        <item m="1" x="1257"/>
        <item m="1" x="828"/>
        <item m="1" x="1044"/>
        <item m="1" x="1339"/>
        <item m="1" x="1464"/>
        <item m="1" x="967"/>
        <item m="1" x="1095"/>
        <item m="1" x="907"/>
        <item m="1" x="833"/>
        <item m="1" x="1344"/>
        <item m="1" x="1459"/>
        <item m="1" x="1621"/>
        <item m="1" x="663"/>
        <item m="1" x="867"/>
        <item m="1" x="1307"/>
        <item m="1" x="708"/>
        <item m="1" x="995"/>
        <item m="1" x="1376"/>
        <item m="1" x="641"/>
        <item m="1" x="851"/>
        <item m="1" x="961"/>
        <item m="1" x="1567"/>
        <item m="1" x="800"/>
        <item m="1" x="1070"/>
        <item m="1" x="1623"/>
        <item m="1" x="751"/>
        <item m="1" x="940"/>
        <item m="1" x="1128"/>
        <item m="1" x="1465"/>
        <item m="1" x="763"/>
        <item m="1" x="1019"/>
        <item m="1" x="861"/>
        <item m="1" x="1357"/>
        <item m="1" x="1543"/>
        <item m="1" x="669"/>
        <item m="1" x="889"/>
        <item m="1" x="1625"/>
        <item m="1" x="1590"/>
        <item m="1" x="690"/>
        <item m="1" x="1007"/>
        <item m="1" x="1531"/>
        <item m="1" x="1662"/>
        <item m="1" x="1533"/>
        <item m="1" x="1508"/>
        <item m="1" x="639"/>
        <item m="1" x="815"/>
        <item m="1" x="897"/>
        <item m="1" x="886"/>
        <item m="1" x="1113"/>
        <item m="1" x="601"/>
        <item m="1" x="1300"/>
        <item m="1" x="1371"/>
        <item m="1" x="553"/>
        <item m="1" x="1631"/>
        <item m="1" x="1493"/>
        <item m="1" x="1622"/>
        <item m="1" x="1652"/>
        <item m="1" x="1688"/>
        <item m="1" x="1626"/>
        <item m="1" x="990"/>
        <item m="1" x="1350"/>
        <item m="1" x="957"/>
        <item m="1" x="1363"/>
        <item m="1" x="1328"/>
        <item m="1" x="766"/>
        <item m="1" x="804"/>
        <item m="1" x="942"/>
        <item m="1" x="1407"/>
        <item m="1" x="927"/>
        <item m="1" x="673"/>
        <item m="1" x="1672"/>
        <item m="1" x="1422"/>
        <item m="1" x="1255"/>
        <item m="1" x="1287"/>
        <item m="1" x="1336"/>
        <item m="1" x="761"/>
        <item m="1" x="1103"/>
        <item m="1" x="1448"/>
        <item m="1" x="599"/>
        <item m="1" x="842"/>
        <item m="1" x="742"/>
        <item m="1" x="739"/>
        <item m="1" x="743"/>
        <item m="1" x="544"/>
        <item m="1" x="765"/>
        <item m="1" x="1562"/>
        <item m="1" x="566"/>
        <item m="1" x="1212"/>
        <item m="1" x="1649"/>
        <item m="1" x="1460"/>
        <item m="1" x="720"/>
        <item m="1" x="1720"/>
        <item m="1" x="649"/>
        <item m="1" x="1016"/>
        <item m="1" x="1239"/>
        <item m="1" x="695"/>
        <item m="1" x="1148"/>
        <item m="1" x="1308"/>
        <item m="1" x="1576"/>
        <item m="1" x="1478"/>
        <item m="1" x="557"/>
        <item m="1" x="1240"/>
        <item m="1" x="640"/>
        <item m="1" x="876"/>
        <item m="1" x="848"/>
        <item m="1" x="610"/>
        <item m="1" x="1203"/>
        <item m="1" x="1210"/>
        <item m="1" x="1310"/>
        <item m="1" x="1059"/>
        <item m="1" x="1559"/>
        <item m="1" x="968"/>
        <item m="1" x="1678"/>
        <item m="1" x="1313"/>
        <item m="1" x="1204"/>
        <item m="1" x="868"/>
        <item m="1" x="1276"/>
        <item m="1" x="1574"/>
        <item m="1" x="1639"/>
        <item m="1" x="1618"/>
        <item m="1" x="1548"/>
        <item m="1" x="1297"/>
        <item m="1" x="1410"/>
        <item m="1" x="923"/>
        <item m="1" x="1372"/>
        <item m="1" x="1197"/>
        <item m="1" x="1156"/>
        <item m="1" x="1154"/>
        <item m="1" x="1155"/>
        <item m="1" x="852"/>
        <item m="1" x="896"/>
        <item m="1" x="1509"/>
        <item m="1" x="1074"/>
        <item m="1" x="916"/>
        <item m="1" x="958"/>
        <item m="1" x="1004"/>
        <item m="1" x="1256"/>
        <item m="1" x="1594"/>
        <item m="1" x="1683"/>
        <item m="1" x="801"/>
        <item m="1" x="752"/>
        <item m="1" x="589"/>
        <item m="1" x="611"/>
        <item m="1" x="908"/>
        <item m="1" x="696"/>
        <item m="1" x="1024"/>
        <item m="1" x="1560"/>
        <item m="1" x="901"/>
        <item m="1" x="693"/>
        <item m="1" x="1452"/>
        <item m="1" x="570"/>
        <item m="1" x="1578"/>
        <item m="1" x="1653"/>
        <item m="1" x="1717"/>
        <item m="1" x="1592"/>
        <item m="1" x="835"/>
        <item m="1" x="612"/>
        <item m="1" x="1076"/>
        <item m="1" x="1160"/>
        <item m="1" x="1356"/>
        <item m="1" x="1324"/>
        <item m="1" x="1360"/>
        <item m="1" x="1137"/>
        <item m="1" x="1175"/>
        <item m="1" x="1616"/>
        <item m="1" x="1379"/>
        <item m="1" x="1349"/>
        <item m="1" x="1288"/>
        <item m="1" x="1361"/>
        <item m="1" x="562"/>
        <item m="1" x="567"/>
        <item m="1" x="1170"/>
        <item m="1" x="1555"/>
        <item m="1" x="1125"/>
        <item m="1" x="1695"/>
        <item m="1" x="1094"/>
        <item m="1" x="1270"/>
        <item m="1" x="1341"/>
        <item m="1" x="955"/>
        <item m="1" x="787"/>
        <item m="1" x="1163"/>
        <item m="1" x="849"/>
        <item m="1" x="1704"/>
        <item m="1" x="1619"/>
        <item m="1" x="1432"/>
        <item m="1" x="689"/>
        <item m="1" x="616"/>
        <item m="1" x="1189"/>
        <item m="1" x="1433"/>
        <item m="1" x="1722"/>
        <item m="1" x="1068"/>
        <item m="1" x="1669"/>
        <item m="1" x="603"/>
        <item m="1" x="717"/>
        <item m="1" x="1029"/>
        <item m="1" x="1120"/>
        <item m="1" x="1549"/>
        <item m="1" x="873"/>
        <item m="1" x="1552"/>
        <item m="1" x="969"/>
        <item m="1" x="1541"/>
        <item m="1" x="1705"/>
        <item m="1" x="633"/>
        <item m="1" x="1689"/>
        <item m="1" x="580"/>
        <item m="1" x="1442"/>
        <item m="1" x="1060"/>
        <item m="1" x="891"/>
        <item m="1" x="854"/>
        <item m="1" x="998"/>
        <item m="1" x="597"/>
        <item m="1" x="1682"/>
        <item m="1" x="681"/>
        <item m="1" x="702"/>
        <item m="1" x="1575"/>
        <item m="1" x="1654"/>
        <item m="1" x="1168"/>
        <item m="1" x="1309"/>
        <item m="1" x="1010"/>
        <item m="1" x="1123"/>
        <item m="1" x="1272"/>
        <item m="1" x="1389"/>
        <item m="1" x="976"/>
        <item m="1" x="1252"/>
        <item m="1" x="1071"/>
        <item m="1" x="1708"/>
        <item m="1" x="561"/>
        <item m="1" x="1000"/>
        <item m="1" x="941"/>
        <item m="1" x="902"/>
        <item m="1" x="1696"/>
        <item m="1" x="1514"/>
        <item m="1" x="1645"/>
        <item m="1" x="658"/>
        <item m="1" x="1656"/>
        <item m="1" x="1643"/>
        <item m="1" x="1520"/>
        <item m="1" x="755"/>
        <item m="1" x="1124"/>
        <item m="1" x="1217"/>
        <item m="1" x="963"/>
        <item m="1" x="1561"/>
        <item m="1" x="1347"/>
        <item m="1" x="1367"/>
        <item m="1" x="1261"/>
        <item m="1" x="604"/>
        <item m="1" x="1434"/>
        <item m="1" x="1596"/>
        <item m="1" x="1001"/>
        <item m="1" x="1715"/>
        <item m="1" x="1209"/>
        <item m="1" x="796"/>
        <item m="1" x="929"/>
        <item m="1" x="965"/>
        <item m="1" x="1624"/>
        <item m="1" x="1608"/>
        <item m="1" x="668"/>
        <item m="1" x="670"/>
        <item m="1" x="584"/>
        <item m="1" x="1544"/>
        <item m="1" x="586"/>
        <item m="1" x="1003"/>
        <item m="1" x="903"/>
        <item m="1" x="1359"/>
        <item m="1" x="1302"/>
        <item m="1" x="1651"/>
        <item m="1" x="1583"/>
        <item m="1" x="1075"/>
        <item m="1" x="1289"/>
        <item m="1" x="1524"/>
        <item m="1" x="637"/>
        <item m="1" x="1069"/>
        <item m="1" x="999"/>
        <item m="1" x="1693"/>
        <item m="1" x="1660"/>
        <item m="1" x="1091"/>
        <item m="1" x="697"/>
        <item m="1" x="992"/>
        <item m="1" x="1165"/>
        <item m="1" x="619"/>
        <item m="1" x="1455"/>
        <item m="1" x="1049"/>
        <item m="1" x="859"/>
        <item m="1" x="953"/>
        <item m="1" x="1399"/>
        <item m="1" x="1698"/>
        <item m="1" x="777"/>
        <item m="1" x="1550"/>
        <item m="1" x="771"/>
        <item m="1" x="1335"/>
        <item m="1" x="1107"/>
        <item m="1" x="1038"/>
        <item m="1" x="760"/>
        <item m="1" x="827"/>
        <item m="1" x="615"/>
        <item m="1" x="1415"/>
        <item m="1" x="928"/>
        <item m="1" x="652"/>
        <item m="1" x="1266"/>
        <item m="1" x="1581"/>
        <item m="1" x="1121"/>
        <item m="1" x="1079"/>
        <item m="1" x="550"/>
        <item m="1" x="1686"/>
        <item m="1" x="936"/>
        <item m="1" x="996"/>
        <item m="1" x="1403"/>
        <item m="1" x="1680"/>
        <item m="1" x="1605"/>
        <item m="1" x="1456"/>
        <item m="1" x="1571"/>
        <item m="1" x="732"/>
        <item m="1" x="931"/>
        <item m="1" x="764"/>
        <item m="1" x="556"/>
        <item m="1" x="1169"/>
        <item m="1" x="618"/>
        <item m="1" x="840"/>
        <item m="1" x="784"/>
        <item m="1" x="730"/>
        <item m="1" x="1685"/>
        <item m="1" x="781"/>
        <item m="1" x="1383"/>
        <item m="1" x="1595"/>
        <item m="1" x="721"/>
        <item m="1" x="625"/>
        <item m="1" x="1418"/>
        <item m="1" x="1394"/>
        <item m="1" x="1435"/>
        <item m="1" x="1354"/>
        <item m="1" x="698"/>
        <item m="1" x="1054"/>
        <item m="1" x="1322"/>
        <item m="1" x="1572"/>
        <item m="1" x="1166"/>
        <item m="1" x="1284"/>
        <item m="1" x="1628"/>
        <item m="1" x="1040"/>
        <item m="1" x="884"/>
        <item m="1" x="1117"/>
        <item m="1" x="1064"/>
        <item m="1" x="994"/>
        <item m="1" x="1511"/>
        <item m="1" x="1198"/>
        <item m="1" x="1294"/>
        <item m="1" x="545"/>
        <item m="1" x="1090"/>
        <item m="1" x="692"/>
        <item m="1" x="959"/>
        <item m="1" x="1097"/>
        <item m="1" x="627"/>
        <item m="1" x="744"/>
        <item m="1" x="1199"/>
        <item m="1" x="1396"/>
        <item m="1" x="1666"/>
        <item m="1" x="1709"/>
        <item m="1" x="1319"/>
        <item m="1" x="667"/>
        <item m="1" x="595"/>
        <item m="1" x="1181"/>
        <item m="1" x="803"/>
        <item m="1" x="1077"/>
        <item m="1" x="705"/>
        <item m="1" x="808"/>
        <item m="1" x="1235"/>
        <item m="1" x="1591"/>
        <item m="1" x="1522"/>
        <item m="1" x="938"/>
        <item m="1" x="973"/>
        <item m="1" x="1249"/>
        <item m="1" x="1679"/>
        <item m="1" x="1405"/>
        <item m="1" x="571"/>
        <item m="1" x="1633"/>
        <item m="1" x="679"/>
        <item m="1" x="1325"/>
        <item m="1" x="1370"/>
        <item m="1" x="1373"/>
        <item m="1" x="1713"/>
        <item m="1" x="606"/>
        <item m="1" x="1384"/>
        <item m="1" x="1481"/>
        <item m="1" x="1253"/>
        <item m="1" x="1423"/>
        <item m="1" x="665"/>
        <item m="1" x="1057"/>
        <item m="1" x="904"/>
        <item m="1" x="1516"/>
        <item m="1" x="1611"/>
        <item m="1" x="1140"/>
        <item m="1" x="1579"/>
        <item m="1" x="1627"/>
        <item m="1" x="980"/>
        <item m="1" x="1483"/>
        <item m="1" x="1346"/>
        <item m="1" x="1629"/>
        <item m="1" x="1673"/>
        <item m="1" x="1411"/>
        <item m="1" x="1021"/>
        <item m="1" x="826"/>
        <item m="1" x="1661"/>
        <item m="1" x="1208"/>
        <item m="1" x="1182"/>
        <item m="1" x="1191"/>
        <item m="1" x="1712"/>
        <item m="1" x="1436"/>
        <item m="1" x="1131"/>
        <item m="1" x="1400"/>
        <item m="1" x="1377"/>
        <item m="1" x="993"/>
        <item m="1" x="894"/>
        <item m="1" x="1393"/>
        <item m="1" x="788"/>
        <item m="1" x="745"/>
        <item m="1" x="687"/>
        <item m="1" x="1674"/>
        <item m="1" x="1290"/>
        <item m="1" x="1025"/>
        <item m="1" x="1106"/>
        <item m="1" x="587"/>
        <item m="1" x="1663"/>
        <item m="1" x="1214"/>
        <item m="1" x="1362"/>
        <item m="1" x="810"/>
        <item m="1" x="1494"/>
        <item m="1" x="997"/>
        <item m="1" x="890"/>
        <item m="1" x="1718"/>
        <item m="1" x="1020"/>
        <item m="1" x="1659"/>
        <item m="1" x="1245"/>
        <item m="1" x="921"/>
        <item m="1" x="712"/>
        <item m="1" x="655"/>
        <item m="1" x="949"/>
        <item m="1" x="646"/>
        <item m="1" x="617"/>
        <item m="1" x="634"/>
        <item m="1" x="913"/>
        <item m="1" x="758"/>
        <item m="1" x="1065"/>
        <item m="1" x="1122"/>
        <item m="1" x="1221"/>
        <item m="1" x="1092"/>
        <item m="1" x="1425"/>
        <item m="1" x="1489"/>
        <item m="1" x="701"/>
        <item m="1" x="711"/>
        <item m="1" x="900"/>
        <item m="1" x="1042"/>
        <item m="1" x="832"/>
        <item m="1" x="1385"/>
        <item m="1" x="1135"/>
        <item m="1" x="1052"/>
        <item m="1" x="1185"/>
        <item m="1" x="1491"/>
        <item m="1" x="1429"/>
        <item m="1" x="1515"/>
        <item m="1" x="1271"/>
        <item m="1" x="691"/>
        <item m="1" x="1697"/>
        <item m="1" x="1110"/>
        <item m="1" x="725"/>
        <item m="1" x="549"/>
        <item m="1" x="1694"/>
        <item m="1" x="1178"/>
        <item m="1" x="1145"/>
        <item m="1" x="917"/>
        <item m="1" x="797"/>
        <item m="1" x="881"/>
        <item m="1" x="1035"/>
        <item m="1" x="1610"/>
        <item m="1" x="1529"/>
        <item m="1" x="905"/>
        <item m="1" x="978"/>
        <item m="1" x="985"/>
        <item m="1" x="1523"/>
        <item m="1" x="1126"/>
        <item m="1" x="598"/>
        <item m="1" x="1159"/>
        <item m="1" x="1438"/>
        <item m="1" x="1564"/>
        <item m="1" x="1457"/>
        <item m="1" x="1265"/>
        <item m="1" x="1563"/>
        <item m="1" x="577"/>
        <item m="1" x="1480"/>
        <item m="1" x="559"/>
        <item m="1" x="899"/>
        <item m="1" x="563"/>
        <item m="1" x="722"/>
        <item m="1" x="812"/>
        <item m="1" x="818"/>
        <item m="1" x="1236"/>
        <item m="1" x="1490"/>
        <item m="1" x="1017"/>
        <item m="1" x="588"/>
        <item m="1" x="794"/>
        <item m="1" x="582"/>
        <item m="1" x="1577"/>
        <item m="1" x="802"/>
        <item m="1" x="1138"/>
        <item m="1" x="1597"/>
        <item m="1" x="924"/>
        <item m="1" x="866"/>
        <item m="1" x="1262"/>
        <item m="1" x="819"/>
        <item m="1" x="1127"/>
        <item m="1" x="1421"/>
        <item m="1" x="560"/>
        <item m="1" x="1073"/>
        <item m="1" x="1192"/>
        <item m="1" x="684"/>
        <item m="1" x="1026"/>
        <item m="1" x="1161"/>
        <item m="1" x="912"/>
        <item m="1" x="950"/>
        <item m="1" x="677"/>
        <item m="1" x="1083"/>
        <item m="1" x="547"/>
        <item m="1" x="1219"/>
        <item m="1" x="1612"/>
        <item m="1" x="1333"/>
        <item m="1" x="1327"/>
        <item m="1" x="1226"/>
        <item m="1" x="552"/>
        <item m="1" x="1358"/>
        <item m="1" x="1401"/>
        <item m="1" x="1207"/>
        <item m="1" x="551"/>
        <item m="1" x="1558"/>
        <item m="1" x="1525"/>
        <item m="1" x="555"/>
        <item m="1" x="834"/>
        <item m="1" x="1224"/>
        <item m="1" x="1479"/>
        <item m="1" x="676"/>
        <item m="1" x="572"/>
        <item m="1" x="731"/>
        <item m="1" x="622"/>
        <item m="1" x="1030"/>
        <item m="1" x="843"/>
        <item m="1" x="841"/>
        <item m="1" x="1012"/>
        <item m="1" x="1114"/>
        <item m="1" x="1018"/>
        <item m="1" x="1215"/>
        <item m="1" x="1067"/>
        <item m="1" x="932"/>
        <item m="1" x="1047"/>
        <item m="1" x="1540"/>
        <item m="1" x="1635"/>
        <item m="1" x="892"/>
        <item m="1" x="1615"/>
        <item m="1" x="657"/>
        <item m="1" x="1604"/>
        <item m="1" x="1301"/>
        <item m="1" x="1472"/>
        <item m="1" x="1551"/>
        <item m="1" x="1231"/>
        <item m="1" x="1443"/>
        <item m="1" x="735"/>
        <item m="1" x="718"/>
        <item m="1" x="1340"/>
        <item m="1" x="1312"/>
        <item m="1" x="874"/>
        <item m="1" x="1710"/>
        <item m="1" x="1282"/>
        <item m="1" x="1022"/>
        <item m="1" x="1096"/>
        <item m="1" x="1055"/>
        <item m="1" x="1565"/>
        <item m="1" x="1569"/>
        <item m="1" x="565"/>
        <item m="1" x="1449"/>
        <item m="1" x="1495"/>
        <item m="1" x="614"/>
        <item m="1" x="986"/>
        <item m="1" x="977"/>
        <item m="1" x="1484"/>
        <item m="1" x="1183"/>
        <item m="1" x="1387"/>
        <item m="1" x="1053"/>
        <item m="1" x="1404"/>
        <item m="1" x="592"/>
        <item m="1" x="715"/>
        <item m="1" x="1684"/>
        <item m="1" x="1304"/>
        <item m="1" x="1676"/>
        <item m="1" x="596"/>
        <item m="1" x="856"/>
        <item m="1" x="672"/>
        <item m="1" x="605"/>
        <item m="1" x="620"/>
        <item m="1" x="1172"/>
        <item m="1" x="1205"/>
        <item m="1" x="877"/>
        <item m="1" x="1295"/>
        <item m="1" x="1613"/>
        <item m="1" x="964"/>
        <item m="1" x="1043"/>
        <item m="1" x="1193"/>
        <item m="1" x="1681"/>
        <item m="1" x="858"/>
        <item m="1" x="870"/>
        <item m="1" x="880"/>
        <item m="1" x="1501"/>
        <item m="1" x="1637"/>
        <item m="1" x="554"/>
        <item m="1" x="1381"/>
        <item m="1" x="1677"/>
        <item m="1" x="778"/>
        <item m="1" x="1093"/>
        <item m="1" x="1714"/>
        <item m="1" x="1620"/>
        <item m="1" x="767"/>
        <item m="1" x="879"/>
        <item m="1" x="966"/>
        <item m="1" x="1291"/>
        <item m="1" x="1488"/>
        <item m="1" x="723"/>
        <item m="1" x="1194"/>
        <item m="1" x="719"/>
        <item m="1" x="688"/>
        <item m="1" x="636"/>
        <item m="1" x="1607"/>
        <item m="1" x="1200"/>
        <item m="1" x="1648"/>
        <item m="1" x="1041"/>
        <item m="1" x="1665"/>
        <item m="1" x="1417"/>
        <item m="1" x="706"/>
        <item m="1" x="1521"/>
        <item m="1" x="1535"/>
        <item m="1" x="1195"/>
        <item m="1" x="1570"/>
        <item m="1" x="1408"/>
        <item m="1" x="1273"/>
        <item m="1" x="590"/>
        <item m="1" x="1419"/>
        <item m="1" x="1151"/>
        <item m="1" x="1084"/>
        <item m="1" x="1427"/>
        <item m="1" x="1011"/>
        <item m="1" x="645"/>
        <item m="1" x="817"/>
        <item m="1" x="594"/>
        <item m="1" x="943"/>
        <item m="1" x="1321"/>
        <item m="1" x="906"/>
        <item m="1" x="769"/>
        <item m="1" x="984"/>
        <item m="1" x="662"/>
        <item m="1" x="914"/>
        <item m="1" x="785"/>
        <item m="1" x="1136"/>
        <item m="1" x="1723"/>
        <item m="1" x="1177"/>
        <item m="1" x="773"/>
        <item m="1" x="1050"/>
        <item m="1" x="756"/>
        <item m="1" x="809"/>
        <item m="1" x="1101"/>
        <item m="1" x="1369"/>
        <item m="1" x="1086"/>
        <item m="1" x="1536"/>
        <item m="1" x="1098"/>
        <item m="1" x="1332"/>
        <item m="1" x="647"/>
        <item m="1" x="1130"/>
        <item m="1" x="770"/>
        <item m="1" x="700"/>
        <item m="1" x="1426"/>
        <item m="1" x="741"/>
        <item m="1" x="1450"/>
        <item m="1" x="642"/>
        <item m="1" x="1267"/>
        <item m="1" x="1274"/>
        <item m="1" x="678"/>
        <item m="1" x="1196"/>
        <item m="1" x="574"/>
        <item m="1" x="1397"/>
        <item m="1" x="1102"/>
        <item m="1" x="1323"/>
        <item m="1" x="1292"/>
        <item m="1" x="1512"/>
        <item m="1" x="1285"/>
        <item m="1" x="863"/>
        <item m="1" x="1364"/>
        <item m="1" x="1498"/>
        <item m="1" x="1188"/>
        <item m="1" x="1320"/>
        <item m="1" x="653"/>
        <item m="1" x="1486"/>
        <item m="1" x="1143"/>
        <item m="1" x="1008"/>
        <item m="1" x="1392"/>
        <item m="1" x="918"/>
        <item m="1" x="1241"/>
        <item m="1" x="775"/>
        <item m="1" x="871"/>
        <item m="1" x="1268"/>
        <item m="1" x="1037"/>
        <item m="1" x="581"/>
        <item m="1" x="915"/>
        <item m="1" x="1395"/>
        <item m="1" x="1497"/>
        <item m="1" x="600"/>
        <item m="1" x="885"/>
        <item m="1" x="820"/>
        <item m="1" x="1153"/>
        <item m="1" x="1246"/>
        <item m="1" x="686"/>
        <item m="1" x="1668"/>
        <item m="1" x="651"/>
        <item m="1" x="724"/>
        <item m="1" x="1505"/>
        <item m="1" x="1013"/>
        <item m="1" x="1027"/>
        <item m="1" x="1081"/>
        <item m="1" x="656"/>
        <item m="1" x="935"/>
        <item m="1" x="1330"/>
        <item m="1" x="1242"/>
        <item m="1" x="1032"/>
        <item m="1" x="979"/>
        <item m="1" x="609"/>
        <item m="1" x="847"/>
        <item m="1" x="1311"/>
        <item m="1" x="945"/>
        <item m="1" x="1108"/>
        <item m="1" x="1045"/>
        <item m="1" x="1227"/>
        <item m="1" x="591"/>
        <item m="1" x="1072"/>
        <item m="1" x="746"/>
        <item m="1" x="1149"/>
        <item m="1" x="1275"/>
        <item m="1" x="1351"/>
        <item m="1" x="1286"/>
        <item m="1" x="1247"/>
        <item m="1" x="1173"/>
        <item m="1" x="1584"/>
        <item m="1" x="1476"/>
        <item m="1" x="727"/>
        <item m="1" x="1468"/>
        <item m="1" x="922"/>
        <item m="1" x="1232"/>
        <item m="1" x="638"/>
        <item m="1" x="1211"/>
        <item m="1" x="1078"/>
        <item m="1" x="1510"/>
        <item m="1" x="664"/>
        <item m="1" x="1721"/>
        <item m="1" x="703"/>
        <item m="1" x="643"/>
        <item m="1" x="1213"/>
        <item m="1" x="1413"/>
        <item m="1" x="1316"/>
        <item m="1" x="602"/>
        <item m="1" x="754"/>
        <item m="1" x="1542"/>
        <item m="1" x="1482"/>
        <item m="1" x="737"/>
        <item m="1" x="710"/>
        <item m="1" x="1005"/>
        <item m="1" x="626"/>
        <item m="1" x="1233"/>
        <item m="1" x="666"/>
        <item m="1" x="836"/>
        <item m="1" x="1133"/>
        <item m="1" x="1664"/>
        <item m="1" x="704"/>
        <item m="1" x="974"/>
        <item m="1" x="821"/>
        <item m="1" x="983"/>
        <item m="1" x="1537"/>
        <item m="1" x="1420"/>
        <item m="1" x="882"/>
        <item m="1" x="635"/>
        <item m="1" x="1585"/>
        <item m="1" x="748"/>
        <item m="1" x="1530"/>
        <item m="1" x="1087"/>
        <item m="1" x="1471"/>
        <item m="1" x="830"/>
        <item m="1" x="1002"/>
        <item m="1" x="1487"/>
        <item m="1" x="1675"/>
        <item m="1" x="1451"/>
        <item m="1" x="850"/>
        <item m="1" x="793"/>
        <item m="1" x="1496"/>
        <item m="1" x="1260"/>
        <item m="1" x="1104"/>
        <item m="1" x="1528"/>
        <item m="1" x="576"/>
        <item m="1" x="573"/>
        <item m="1" x="1248"/>
        <item m="1" x="1388"/>
        <item m="1" x="1343"/>
        <item m="1" x="1526"/>
        <item m="1" x="1051"/>
        <item m="1" x="798"/>
        <item m="1" x="872"/>
        <item m="1" x="1402"/>
        <item m="1" x="954"/>
        <item m="1" x="1184"/>
        <item m="1" x="1599"/>
        <item m="1" x="837"/>
        <item m="1" x="1174"/>
        <item m="1" x="558"/>
        <item m="1" x="88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m="1" x="875"/>
        <item m="1" x="1636"/>
        <item m="1" x="578"/>
        <item m="1" x="54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716"/>
    </i>
    <i r="2">
      <x v="8"/>
    </i>
    <i r="1">
      <x v="1717"/>
    </i>
    <i r="2">
      <x v="8"/>
    </i>
    <i r="1">
      <x v="1718"/>
    </i>
    <i r="2">
      <x v="8"/>
    </i>
    <i r="2">
      <x v="11"/>
    </i>
    <i r="1">
      <x v="1719"/>
    </i>
    <i r="2">
      <x v="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65" totalsRowShown="0" totalsRowDxfId="31">
  <autoFilter ref="A1:C1465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524" totalsRowShown="0">
  <autoFilter ref="A1:S7524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3" totalsRowShown="0">
  <autoFilter ref="A1:B153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8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9">
        <v>278</v>
      </c>
    </row>
    <row r="5" spans="1:2">
      <c r="A5" s="111" t="s">
        <v>369</v>
      </c>
      <c r="B5" s="189">
        <v>276</v>
      </c>
    </row>
    <row r="6" spans="1:2">
      <c r="A6" s="111" t="s">
        <v>404</v>
      </c>
      <c r="B6" s="189"/>
    </row>
    <row r="7" spans="1:2">
      <c r="A7" s="111" t="s">
        <v>370</v>
      </c>
      <c r="B7" s="189"/>
    </row>
    <row r="8" spans="1:2">
      <c r="A8" s="111" t="s">
        <v>403</v>
      </c>
      <c r="B8" s="189"/>
    </row>
    <row r="9" spans="1:2">
      <c r="A9" s="111" t="s">
        <v>398</v>
      </c>
      <c r="B9" s="189"/>
    </row>
    <row r="10" spans="1:2">
      <c r="A10" s="111" t="s">
        <v>377</v>
      </c>
      <c r="B10" s="189">
        <v>1</v>
      </c>
    </row>
    <row r="11" spans="1:2">
      <c r="A11" s="111" t="s">
        <v>375</v>
      </c>
      <c r="B11" s="189"/>
    </row>
    <row r="12" spans="1:2">
      <c r="A12" s="111" t="s">
        <v>405</v>
      </c>
      <c r="B12" s="189"/>
    </row>
    <row r="13" spans="1:2">
      <c r="A13" s="111" t="s">
        <v>692</v>
      </c>
      <c r="B13" s="189">
        <v>1</v>
      </c>
    </row>
    <row r="14" spans="1:2">
      <c r="A14" s="17" t="s">
        <v>568</v>
      </c>
      <c r="B14" s="189">
        <v>230</v>
      </c>
    </row>
    <row r="15" spans="1:2">
      <c r="A15" s="111" t="s">
        <v>369</v>
      </c>
      <c r="B15" s="189">
        <v>230</v>
      </c>
    </row>
    <row r="16" spans="1:2">
      <c r="A16" s="17" t="s">
        <v>569</v>
      </c>
      <c r="B16" s="189">
        <v>221</v>
      </c>
    </row>
    <row r="17" spans="1:2">
      <c r="A17" s="111" t="s">
        <v>369</v>
      </c>
      <c r="B17" s="189">
        <v>218</v>
      </c>
    </row>
    <row r="18" spans="1:2">
      <c r="A18" s="111" t="s">
        <v>377</v>
      </c>
      <c r="B18" s="189">
        <v>2</v>
      </c>
    </row>
    <row r="19" spans="1:2">
      <c r="A19" s="111" t="s">
        <v>692</v>
      </c>
      <c r="B19" s="189">
        <v>1</v>
      </c>
    </row>
    <row r="20" spans="1:2">
      <c r="A20" s="17" t="s">
        <v>570</v>
      </c>
      <c r="B20" s="189">
        <v>307</v>
      </c>
    </row>
    <row r="21" spans="1:2">
      <c r="A21" s="111" t="s">
        <v>369</v>
      </c>
      <c r="B21" s="189">
        <v>298</v>
      </c>
    </row>
    <row r="22" spans="1:2">
      <c r="A22" s="111" t="s">
        <v>377</v>
      </c>
      <c r="B22" s="189">
        <v>9</v>
      </c>
    </row>
    <row r="23" spans="1:2">
      <c r="A23" s="17" t="s">
        <v>6997</v>
      </c>
      <c r="B23" s="189">
        <v>4</v>
      </c>
    </row>
    <row r="24" spans="1:2">
      <c r="A24" s="111" t="s">
        <v>369</v>
      </c>
      <c r="B24" s="189">
        <v>4</v>
      </c>
    </row>
    <row r="25" spans="1:2">
      <c r="A25" s="17" t="s">
        <v>7193</v>
      </c>
      <c r="B25" s="189">
        <v>5</v>
      </c>
    </row>
    <row r="26" spans="1:2">
      <c r="A26" s="111" t="s">
        <v>369</v>
      </c>
      <c r="B26" s="189">
        <v>5</v>
      </c>
    </row>
    <row r="27" spans="1:2">
      <c r="A27" s="17" t="s">
        <v>381</v>
      </c>
      <c r="B27" s="189">
        <v>1045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A10" sqref="A10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8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9">
        <v>41</v>
      </c>
      <c r="C5"/>
      <c r="D5"/>
      <c r="E5"/>
    </row>
    <row r="6" spans="1:6">
      <c r="A6" s="111" t="s">
        <v>9971</v>
      </c>
      <c r="B6" s="189">
        <v>2</v>
      </c>
      <c r="C6" s="126"/>
      <c r="D6" s="124"/>
      <c r="E6" s="124"/>
    </row>
    <row r="7" spans="1:6">
      <c r="A7" s="112" t="s">
        <v>370</v>
      </c>
      <c r="B7" s="189">
        <v>2</v>
      </c>
      <c r="C7"/>
      <c r="D7"/>
      <c r="E7"/>
    </row>
    <row r="8" spans="1:6">
      <c r="A8" s="111" t="s">
        <v>9972</v>
      </c>
      <c r="B8" s="189">
        <v>1</v>
      </c>
      <c r="C8" s="56"/>
      <c r="D8" s="124"/>
      <c r="E8" s="124"/>
    </row>
    <row r="9" spans="1:6">
      <c r="A9" s="112" t="s">
        <v>370</v>
      </c>
      <c r="B9" s="189">
        <v>1</v>
      </c>
      <c r="C9"/>
      <c r="D9"/>
    </row>
    <row r="10" spans="1:6">
      <c r="A10" s="111" t="s">
        <v>9975</v>
      </c>
      <c r="B10" s="189">
        <v>23</v>
      </c>
      <c r="C10" s="53"/>
      <c r="D10" s="124"/>
      <c r="E10" s="124"/>
    </row>
    <row r="11" spans="1:6">
      <c r="A11" s="112" t="s">
        <v>370</v>
      </c>
      <c r="B11" s="189">
        <v>22</v>
      </c>
      <c r="C11"/>
      <c r="D11"/>
    </row>
    <row r="12" spans="1:6">
      <c r="A12" s="112" t="s">
        <v>375</v>
      </c>
      <c r="B12" s="189">
        <v>1</v>
      </c>
      <c r="C12" s="126"/>
      <c r="D12"/>
    </row>
    <row r="13" spans="1:6">
      <c r="A13" s="111" t="s">
        <v>10007</v>
      </c>
      <c r="B13" s="189">
        <v>15</v>
      </c>
      <c r="C13"/>
      <c r="D13"/>
    </row>
    <row r="14" spans="1:6">
      <c r="A14" s="112" t="s">
        <v>369</v>
      </c>
      <c r="B14" s="189">
        <v>3</v>
      </c>
      <c r="C14" s="126"/>
      <c r="D14"/>
    </row>
    <row r="15" spans="1:6">
      <c r="A15" s="112" t="s">
        <v>375</v>
      </c>
      <c r="B15" s="189">
        <v>12</v>
      </c>
      <c r="C15"/>
      <c r="D15" s="124"/>
      <c r="E15" s="124"/>
    </row>
    <row r="16" spans="1:6">
      <c r="A16" s="17" t="s">
        <v>381</v>
      </c>
      <c r="B16" s="189">
        <v>41</v>
      </c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65"/>
  <sheetViews>
    <sheetView topLeftCell="A1416" workbookViewId="0">
      <selection activeCell="C1465" sqref="C146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  <row r="1465" spans="1:3">
      <c r="A1465" s="185" t="s">
        <v>8577</v>
      </c>
      <c r="B1465">
        <v>64</v>
      </c>
      <c r="C1465" t="s">
        <v>4</v>
      </c>
    </row>
  </sheetData>
  <conditionalFormatting sqref="A2:A545 A548:A568 A570:A1036 A1038:A1232 A1238:A1272 A1274:A1283 A1286:A1291 A1293:A1464 A1466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524"/>
  <sheetViews>
    <sheetView zoomScale="105" zoomScaleNormal="10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270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270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270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270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270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243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217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202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202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202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202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202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202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202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202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202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202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202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202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202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202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202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202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202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202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202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202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199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199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199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199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198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198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198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198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198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198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198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198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198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198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198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198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198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198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198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198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198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198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198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198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198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198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198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198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198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198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198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198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198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198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197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197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197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197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197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197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197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197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197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197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197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197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197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197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197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197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197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197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193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193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193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193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193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193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193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193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193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193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193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193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193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193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193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193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193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193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193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193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193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193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193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193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193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193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193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193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193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193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193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193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193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193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193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193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193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193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193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193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193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193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193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193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193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193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193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193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193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193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193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193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193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193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193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193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193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193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193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193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193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193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193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193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193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193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193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193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193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193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193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193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193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193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193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193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193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193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193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193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193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193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193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193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193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193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193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193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193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193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193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193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187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187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182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182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177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177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177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177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177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177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177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177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177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177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177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177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177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177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177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177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177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177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177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177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177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177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177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177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177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177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177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177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177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177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177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177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177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177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177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177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177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177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177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177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177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177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177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177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177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177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177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177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177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177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177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177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177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177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177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177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177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177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177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177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177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177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177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177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177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177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177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177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177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177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177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177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177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177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177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177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177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177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177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177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177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177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177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177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177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177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177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177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177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177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177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177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177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177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177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177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177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177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177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177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177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177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177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177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177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174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174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174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174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175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172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172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167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167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167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167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167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167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167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167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167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167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167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165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165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165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165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165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165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165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165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165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165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165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165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165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165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165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165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165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165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165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165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165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165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165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165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165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165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165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165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165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165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165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165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165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165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165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165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165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165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165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165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165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165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165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165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165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165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165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165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165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165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165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165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165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165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165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165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165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165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165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165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165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165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165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165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165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165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165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165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165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165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165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165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165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165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165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165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165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165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165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165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165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165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165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165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165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165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165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165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165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165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165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165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165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165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165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165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165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165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165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165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165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165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165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165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165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165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165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165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165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165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165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165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165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165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165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165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165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165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165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165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165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165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165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165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165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165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165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165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165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165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165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165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165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165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165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165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165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165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165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165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165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165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165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165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165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165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165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165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165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165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165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165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165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165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165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165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165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165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165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165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165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165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165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165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165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165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165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165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165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165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165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165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165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165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165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165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165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165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165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165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165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165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165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165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165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165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165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165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165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165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165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165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165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165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165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165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165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165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165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165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165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165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165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165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165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165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165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165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165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165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165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165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165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165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165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165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165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165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165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165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165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165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165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165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165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165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165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165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165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165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165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165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165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165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165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165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165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165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165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165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165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165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165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165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165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165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165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165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165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165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165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165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165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165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165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165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165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165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165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165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165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165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165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165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165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165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165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165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165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165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165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165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165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165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165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165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165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165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165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165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165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165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165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165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165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165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165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165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165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165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165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165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165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165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165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165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165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165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165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165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165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165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165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165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165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165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165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165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165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165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165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165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165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165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165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165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165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165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165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165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165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165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165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165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165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165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165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165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165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165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165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165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165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165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165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163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163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163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163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163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163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163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163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163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163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162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162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162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161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161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161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161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161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161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160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160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158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157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157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157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156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156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156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154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154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154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154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154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154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154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151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151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151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151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151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151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151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151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151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151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151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151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151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151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151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151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151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151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151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151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151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151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151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151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151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151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151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151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151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150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150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148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148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148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148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148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148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148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148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148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148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146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146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146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146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146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146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146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146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145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145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145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145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145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145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145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145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145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145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145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145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145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145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145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145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145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143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143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143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143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143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143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143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143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143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143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143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143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143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143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143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143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143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143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143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143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143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143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143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143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143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143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143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143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143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143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143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143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143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143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143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143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143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143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143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143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143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143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143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143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143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143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143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143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143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143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143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143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143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143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143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143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143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143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143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143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143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143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143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143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143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143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143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143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143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143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143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143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143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143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143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143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143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143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143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143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143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143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143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143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143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143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143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143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143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143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143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143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143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143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143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143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143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143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143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143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143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143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143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143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143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143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143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143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143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143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143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143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143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143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143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143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143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143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143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143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143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143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143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143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143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143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143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143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143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143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143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143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143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143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143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143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143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143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143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143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143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143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143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143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143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143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143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143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143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143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143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143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143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143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143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143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143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143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143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143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143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143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143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143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143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143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143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143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143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143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143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143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143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143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143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143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143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143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143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143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143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143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143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143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143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143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143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143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143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143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143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143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143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143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143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143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143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143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143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143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143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143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143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143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143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143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143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143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143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143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143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143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143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143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143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143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143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143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143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143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143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143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143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143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143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143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143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143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143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143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143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143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143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143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143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143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143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143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143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143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143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143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143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143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143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143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143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143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143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143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143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143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143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143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143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143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143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143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143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143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143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143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143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143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143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143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143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143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143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143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143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143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143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143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143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143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143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143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143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143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143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143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143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143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143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143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143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143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143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143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143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143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143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143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143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142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142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142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142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142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142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142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142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142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142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142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142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142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142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142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142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142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142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142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142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142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142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142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142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142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142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142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142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142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142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142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142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142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142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142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142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142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142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142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142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142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142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142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142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142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142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142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142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142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142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142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142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142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142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142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142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142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142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142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142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142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142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142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142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142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142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142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142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142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142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142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142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142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142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142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142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142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142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142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142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142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142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142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142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142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142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142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142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142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142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142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142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142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142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142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142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142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142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142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142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142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142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142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142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142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142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142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142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142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142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142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142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142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142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142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142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142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142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142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142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142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142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142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142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142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142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142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142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142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142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142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142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142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142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142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142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142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142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142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142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142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142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142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142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142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142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142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142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142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142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142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142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142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142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142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142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142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142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142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142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142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142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142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142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142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142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142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142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142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142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142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142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142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142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142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142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142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142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142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142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142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142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142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142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142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142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142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142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142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142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142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142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142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142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142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142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142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142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142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142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142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142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139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139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139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139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139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139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139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139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139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139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139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139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139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139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139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139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139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139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139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139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139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139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139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139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139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139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139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139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139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139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139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139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139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139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139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139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139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139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139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139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139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139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139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138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138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137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137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137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137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137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137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137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136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136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136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135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135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135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135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135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135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135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135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135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135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135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135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135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135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135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135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135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135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135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135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135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135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135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135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135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135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135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135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135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135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135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135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135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135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135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135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135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135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135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135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135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135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135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135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135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135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135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135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135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135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135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135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135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135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135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135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135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135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135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135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135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135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135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135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135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135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135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135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135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135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135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135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135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135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135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135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135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135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135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135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135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135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135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135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135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135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135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135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135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135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135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135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135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135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134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134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134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134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134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134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134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134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134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134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134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134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134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134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134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134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134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134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134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133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133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133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133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133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133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133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133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133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133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133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133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133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133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133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133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133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133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132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132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132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132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132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132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132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132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132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132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132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132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129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129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129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129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129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129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129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129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129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129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129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129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129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129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129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129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129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129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129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129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129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129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129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129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129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129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129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129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129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128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128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128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128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128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128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128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128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128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128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128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128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128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128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128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128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128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128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128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128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128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128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128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128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128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128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128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128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128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128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128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128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128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128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128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127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127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127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127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127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127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127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127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127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127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127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127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127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127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127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127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127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127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127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127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127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127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127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127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127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127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127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127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127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127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127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127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127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127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127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127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127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127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127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127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127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127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127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127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127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127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127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127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127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127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127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127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127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127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127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127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127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127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127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127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127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127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127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127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127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127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127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127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127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127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127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127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127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127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127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127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127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127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127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127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127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127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127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127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127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127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127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127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127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127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127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127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127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127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127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127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127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127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127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127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127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127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127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127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127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127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127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127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127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127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127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127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127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127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127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127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127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127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127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127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127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127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127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127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127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127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127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127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127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127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127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127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127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127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127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127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127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127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127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127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127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127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127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127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127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127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127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127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127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127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127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127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127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127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127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127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127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127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127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127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127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127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127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127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127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127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127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127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127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127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127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127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127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127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127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127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127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127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127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127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127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127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127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127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127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127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127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127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127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127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127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127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127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127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127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127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127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127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127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127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127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127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127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127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127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127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127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127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127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127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127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127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127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127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127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127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127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127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127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127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127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127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127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127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127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127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127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127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127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127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127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127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127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127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127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127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125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125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125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125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125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125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125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125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125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125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125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125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125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125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125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125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124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124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124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124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124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124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124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124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124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124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124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124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124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124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124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124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124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124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124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124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124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124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124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124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124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124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124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124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124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124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124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124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124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124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124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124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124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124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124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123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123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123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123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123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123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123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123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123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123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123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123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123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123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123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123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123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123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122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122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122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122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122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122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122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122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122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122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122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122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122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122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122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122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122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122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122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122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122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122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122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122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122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122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122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122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122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122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122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122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122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122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122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122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122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122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122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122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122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122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122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122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122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122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122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122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122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122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122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122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122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122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122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122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122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122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122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122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122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122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122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122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122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122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122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122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122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122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122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122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122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122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122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122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122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122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122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122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122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122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122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122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122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122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122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122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122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122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122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122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122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122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122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122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122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122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122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122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122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122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122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122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122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122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122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122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122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122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122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122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122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122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122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118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118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118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118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118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118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118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118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118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118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118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118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117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117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117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117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117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117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117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117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117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117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117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117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117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117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117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117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117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117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117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117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117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117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117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117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117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117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117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117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117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117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117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114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114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114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114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114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114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114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114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114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113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112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112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112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112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112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112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111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111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111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111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111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111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111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111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111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111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111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111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111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111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111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111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111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111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111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111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110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110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110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110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110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110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110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110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110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110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110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110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109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109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109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109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109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109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109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109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109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109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109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109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106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106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106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106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106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106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106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106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106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106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106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106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106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106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106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106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106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106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106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106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106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106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106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106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106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106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106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106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106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106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106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106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106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106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106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106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106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106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106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106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106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106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106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106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106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106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106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106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106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106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105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105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105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105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105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105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105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105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105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105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105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105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105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105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105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105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102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101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101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101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101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101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101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99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99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99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99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99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99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99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99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99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99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99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99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99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99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99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99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99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99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99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99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99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99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99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99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99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99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99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99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99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99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99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99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99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99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99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99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99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99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99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99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99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99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99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99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99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99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99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97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97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97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97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97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97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97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97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97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97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97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97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97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97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97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97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97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97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97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97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97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97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97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97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97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97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97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97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95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95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95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95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90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90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90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90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90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89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89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89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89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89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89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89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89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89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89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89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89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86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86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86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86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86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86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86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86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86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86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86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86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86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86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86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86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86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86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86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86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86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86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86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86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86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86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86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86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86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85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84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83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83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83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83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83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83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83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83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83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83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83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83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83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83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83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83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83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83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83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83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83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83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83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83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83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83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83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82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82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82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82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82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82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82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82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82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82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82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82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82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82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82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82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82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82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82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82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82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82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82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82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82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82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82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82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82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82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82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82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82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82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82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82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82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82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82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81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84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84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79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79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79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79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79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79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79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79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79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79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79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79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79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79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79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79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79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79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79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79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79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79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79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79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79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79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79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79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79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79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79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79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79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79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79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79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79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79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79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79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79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79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79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79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79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79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79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79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79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79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79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79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79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79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79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79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79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79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79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79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79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79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79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79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79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79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79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79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79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79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79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79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79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79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79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79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79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79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79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79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79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79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79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79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79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79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79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79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79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79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79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79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79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77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77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77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77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77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77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77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77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77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77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77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77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77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77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77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77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77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77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77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77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77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77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77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77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77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77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77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77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77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76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74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74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74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71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71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71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71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71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71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71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71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71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71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71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71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71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71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71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71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71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71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71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71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71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71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71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71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71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71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71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71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71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71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71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71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71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71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71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71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71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71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71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71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71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71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71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71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71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71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71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71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71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71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71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71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71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71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71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71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71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71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71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68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68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68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68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68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68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68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68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68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68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68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68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68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68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68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68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68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68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68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68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68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68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68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68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67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67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67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67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67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67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67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67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67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67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67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67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67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67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65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65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65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65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65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65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65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63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63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63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63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63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63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63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63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63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63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63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63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63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63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63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63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63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63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63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63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63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63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63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63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63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63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63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63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63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63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63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63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63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63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63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63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63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63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63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63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63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63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63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63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63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63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63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63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63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63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63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63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63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63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63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63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63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63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63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63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63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63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63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63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62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62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62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62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62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62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62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62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62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62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60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60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60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60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60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60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60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60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60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60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60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60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60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60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60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60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60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60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60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60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60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60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60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60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60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60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60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60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60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60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60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60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60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60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59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59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59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59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59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59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59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59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59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59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59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59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59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59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59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59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59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59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59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59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59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59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59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59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59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59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59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59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59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59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59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59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59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59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59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59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59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59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59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59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59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59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59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59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59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59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59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59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59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59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59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59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59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59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59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59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59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59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59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59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59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59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59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59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59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59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59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59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59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59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59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59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59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59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59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59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59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59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59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59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59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59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59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59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59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59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59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59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59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59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59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59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59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59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59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59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59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59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59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59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59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59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59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59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59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59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59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59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59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59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59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59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59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59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59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59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59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59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59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59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59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59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59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59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59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59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59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59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59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59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59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59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59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59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59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59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59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59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59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59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59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59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59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59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59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58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58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58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58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58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58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58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58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58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58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58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58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58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58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58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58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58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58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58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58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58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58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58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58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58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58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58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58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57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57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57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57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57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57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57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57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57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57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57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56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56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56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56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56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56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56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56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56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56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56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56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56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56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56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56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56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56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56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56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56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56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56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56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56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56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55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55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54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54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54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54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54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54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54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54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54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54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54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54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54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54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54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54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54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54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54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54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53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53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53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53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53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53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53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53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53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53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53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53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53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53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53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53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53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53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53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53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53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53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53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53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53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53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53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53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53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53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53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53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53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53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51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51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51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51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51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51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51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51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49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49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49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49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49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48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48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48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48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48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48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48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45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45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45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45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45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45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45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45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45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45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45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45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45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45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45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41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41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41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41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41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41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41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41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41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41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41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41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41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41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41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41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38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38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38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34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34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34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34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34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34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34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34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34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34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34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34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34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34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34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34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34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34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34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34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34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34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34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34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34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34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34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34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34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34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34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34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34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34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34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34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34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34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34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34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34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34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34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34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34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34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34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34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34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34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34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34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34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34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34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34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34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34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34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34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34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34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34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34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34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34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34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34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34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34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34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34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34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34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34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34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34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34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34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34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34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34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34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34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34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34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32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32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32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32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32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32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32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32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32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25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25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25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25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25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25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25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25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25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25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25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25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25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25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25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25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25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25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25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25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25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25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25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25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25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25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25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25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25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25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25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25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25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25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25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25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25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25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25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25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25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25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25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25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25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25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25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25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25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25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25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25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25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25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25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25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25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25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25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25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25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25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25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25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25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25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25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25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25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25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25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25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25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25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25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25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25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25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25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25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25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25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25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25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25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25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25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25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23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23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str">
        <f>IF(Proc[[#This Row],[Author]]="Marcela Urrego",VLOOKUP(LEFT(Proc[[#This Row],[Requested]],1),Table3[#All],2,0),VLOOKUP(Proc[[#This Row],[Author]],Table4[],2,0))</f>
        <v>HC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20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str">
        <f>IF(Proc[[#This Row],[Author]]="Marcela Urrego",VLOOKUP(LEFT(Proc[[#This Row],[Requested]],1),Table3[#All],2,0),VLOOKUP(Proc[[#This Row],[Author]],Table4[],2,0))</f>
        <v>HC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20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str">
        <f>IF(Proc[[#This Row],[Author]]="Marcela Urrego",VLOOKUP(LEFT(Proc[[#This Row],[Requested]],1),Table3[#All],2,0),VLOOKUP(Proc[[#This Row],[Author]],Table4[],2,0))</f>
        <v>HC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20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str">
        <f>IF(Proc[[#This Row],[Author]]="Marcela Urrego",VLOOKUP(LEFT(Proc[[#This Row],[Requested]],1),Table3[#All],2,0),VLOOKUP(Proc[[#This Row],[Author]],Table4[],2,0))</f>
        <v>HC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20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str">
        <f>IF(Proc[[#This Row],[Author]]="Marcela Urrego",VLOOKUP(LEFT(Proc[[#This Row],[Requested]],1),Table3[#All],2,0),VLOOKUP(Proc[[#This Row],[Author]],Table4[],2,0))</f>
        <v>HC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20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str">
        <f>IF(Proc[[#This Row],[Author]]="Marcela Urrego",VLOOKUP(LEFT(Proc[[#This Row],[Requested]],1),Table3[#All],2,0),VLOOKUP(Proc[[#This Row],[Author]],Table4[],2,0))</f>
        <v>HC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20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str">
        <f>IF(Proc[[#This Row],[Author]]="Marcela Urrego",VLOOKUP(LEFT(Proc[[#This Row],[Requested]],1),Table3[#All],2,0),VLOOKUP(Proc[[#This Row],[Author]],Table4[],2,0))</f>
        <v>HC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20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str">
        <f>IF(Proc[[#This Row],[Author]]="Marcela Urrego",VLOOKUP(LEFT(Proc[[#This Row],[Requested]],1),Table3[#All],2,0),VLOOKUP(Proc[[#This Row],[Author]],Table4[],2,0))</f>
        <v>HC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20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str">
        <f>IF(Proc[[#This Row],[Author]]="Marcela Urrego",VLOOKUP(LEFT(Proc[[#This Row],[Requested]],1),Table3[#All],2,0),VLOOKUP(Proc[[#This Row],[Author]],Table4[],2,0))</f>
        <v>HC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20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str">
        <f>IF(Proc[[#This Row],[Author]]="Marcela Urrego",VLOOKUP(LEFT(Proc[[#This Row],[Requested]],1),Table3[#All],2,0),VLOOKUP(Proc[[#This Row],[Author]],Table4[],2,0))</f>
        <v>HC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20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str">
        <f>IF(Proc[[#This Row],[Author]]="Marcela Urrego",VLOOKUP(LEFT(Proc[[#This Row],[Requested]],1),Table3[#All],2,0),VLOOKUP(Proc[[#This Row],[Author]],Table4[],2,0))</f>
        <v>HC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20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str">
        <f>IF(Proc[[#This Row],[Author]]="Marcela Urrego",VLOOKUP(LEFT(Proc[[#This Row],[Requested]],1),Table3[#All],2,0),VLOOKUP(Proc[[#This Row],[Author]],Table4[],2,0))</f>
        <v>HC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20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str">
        <f>IF(Proc[[#This Row],[Author]]="Marcela Urrego",VLOOKUP(LEFT(Proc[[#This Row],[Requested]],1),Table3[#All],2,0),VLOOKUP(Proc[[#This Row],[Author]],Table4[],2,0))</f>
        <v>HC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20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str">
        <f>IF(Proc[[#This Row],[Author]]="Marcela Urrego",VLOOKUP(LEFT(Proc[[#This Row],[Requested]],1),Table3[#All],2,0),VLOOKUP(Proc[[#This Row],[Author]],Table4[],2,0))</f>
        <v>HC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20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str">
        <f>IF(Proc[[#This Row],[Author]]="Marcela Urrego",VLOOKUP(LEFT(Proc[[#This Row],[Requested]],1),Table3[#All],2,0),VLOOKUP(Proc[[#This Row],[Author]],Table4[],2,0))</f>
        <v>HC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20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str">
        <f>IF(Proc[[#This Row],[Author]]="Marcela Urrego",VLOOKUP(LEFT(Proc[[#This Row],[Requested]],1),Table3[#All],2,0),VLOOKUP(Proc[[#This Row],[Author]],Table4[],2,0))</f>
        <v>HC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20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str">
        <f>IF(Proc[[#This Row],[Author]]="Marcela Urrego",VLOOKUP(LEFT(Proc[[#This Row],[Requested]],1),Table3[#All],2,0),VLOOKUP(Proc[[#This Row],[Author]],Table4[],2,0))</f>
        <v>HC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20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str">
        <f>IF(Proc[[#This Row],[Author]]="Marcela Urrego",VLOOKUP(LEFT(Proc[[#This Row],[Requested]],1),Table3[#All],2,0),VLOOKUP(Proc[[#This Row],[Author]],Table4[],2,0))</f>
        <v>HC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20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str">
        <f>IF(Proc[[#This Row],[Author]]="Marcela Urrego",VLOOKUP(LEFT(Proc[[#This Row],[Requested]],1),Table3[#All],2,0),VLOOKUP(Proc[[#This Row],[Author]],Table4[],2,0))</f>
        <v>HC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20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str">
        <f>IF(Proc[[#This Row],[Author]]="Marcela Urrego",VLOOKUP(LEFT(Proc[[#This Row],[Requested]],1),Table3[#All],2,0),VLOOKUP(Proc[[#This Row],[Author]],Table4[],2,0))</f>
        <v>HC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20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str">
        <f>IF(Proc[[#This Row],[Author]]="Marcela Urrego",VLOOKUP(LEFT(Proc[[#This Row],[Requested]],1),Table3[#All],2,0),VLOOKUP(Proc[[#This Row],[Author]],Table4[],2,0))</f>
        <v>HC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20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str">
        <f>IF(Proc[[#This Row],[Author]]="Marcela Urrego",VLOOKUP(LEFT(Proc[[#This Row],[Requested]],1),Table3[#All],2,0),VLOOKUP(Proc[[#This Row],[Author]],Table4[],2,0))</f>
        <v>HC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20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str">
        <f>IF(Proc[[#This Row],[Author]]="Marcela Urrego",VLOOKUP(LEFT(Proc[[#This Row],[Requested]],1),Table3[#All],2,0),VLOOKUP(Proc[[#This Row],[Author]],Table4[],2,0))</f>
        <v>HC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20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str">
        <f>IF(Proc[[#This Row],[Author]]="Marcela Urrego",VLOOKUP(LEFT(Proc[[#This Row],[Requested]],1),Table3[#All],2,0),VLOOKUP(Proc[[#This Row],[Author]],Table4[],2,0))</f>
        <v>HC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20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str">
        <f>IF(Proc[[#This Row],[Author]]="Marcela Urrego",VLOOKUP(LEFT(Proc[[#This Row],[Requested]],1),Table3[#All],2,0),VLOOKUP(Proc[[#This Row],[Author]],Table4[],2,0))</f>
        <v>HC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20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str">
        <f>IF(Proc[[#This Row],[Author]]="Marcela Urrego",VLOOKUP(LEFT(Proc[[#This Row],[Requested]],1),Table3[#All],2,0),VLOOKUP(Proc[[#This Row],[Author]],Table4[],2,0))</f>
        <v>HC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20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str">
        <f>IF(Proc[[#This Row],[Author]]="Marcela Urrego",VLOOKUP(LEFT(Proc[[#This Row],[Requested]],1),Table3[#All],2,0),VLOOKUP(Proc[[#This Row],[Author]],Table4[],2,0))</f>
        <v>HC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20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str">
        <f>IF(Proc[[#This Row],[Author]]="Marcela Urrego",VLOOKUP(LEFT(Proc[[#This Row],[Requested]],1),Table3[#All],2,0),VLOOKUP(Proc[[#This Row],[Author]],Table4[],2,0))</f>
        <v>HC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20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str">
        <f>IF(Proc[[#This Row],[Author]]="Marcela Urrego",VLOOKUP(LEFT(Proc[[#This Row],[Requested]],1),Table3[#All],2,0),VLOOKUP(Proc[[#This Row],[Author]],Table4[],2,0))</f>
        <v>HC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20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str">
        <f>IF(Proc[[#This Row],[Author]]="Marcela Urrego",VLOOKUP(LEFT(Proc[[#This Row],[Requested]],1),Table3[#All],2,0),VLOOKUP(Proc[[#This Row],[Author]],Table4[],2,0))</f>
        <v>HC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20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str">
        <f>IF(Proc[[#This Row],[Author]]="Marcela Urrego",VLOOKUP(LEFT(Proc[[#This Row],[Requested]],1),Table3[#All],2,0),VLOOKUP(Proc[[#This Row],[Author]],Table4[],2,0))</f>
        <v>HC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20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str">
        <f>IF(Proc[[#This Row],[Author]]="Marcela Urrego",VLOOKUP(LEFT(Proc[[#This Row],[Requested]],1),Table3[#All],2,0),VLOOKUP(Proc[[#This Row],[Author]],Table4[],2,0))</f>
        <v>HC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20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str">
        <f>IF(Proc[[#This Row],[Author]]="Marcela Urrego",VLOOKUP(LEFT(Proc[[#This Row],[Requested]],1),Table3[#All],2,0),VLOOKUP(Proc[[#This Row],[Author]],Table4[],2,0))</f>
        <v>HC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20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str">
        <f>IF(Proc[[#This Row],[Author]]="Marcela Urrego",VLOOKUP(LEFT(Proc[[#This Row],[Requested]],1),Table3[#All],2,0),VLOOKUP(Proc[[#This Row],[Author]],Table4[],2,0))</f>
        <v>HC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20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str">
        <f>IF(Proc[[#This Row],[Author]]="Marcela Urrego",VLOOKUP(LEFT(Proc[[#This Row],[Requested]],1),Table3[#All],2,0),VLOOKUP(Proc[[#This Row],[Author]],Table4[],2,0))</f>
        <v>HC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20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str">
        <f>IF(Proc[[#This Row],[Author]]="Marcela Urrego",VLOOKUP(LEFT(Proc[[#This Row],[Requested]],1),Table3[#All],2,0),VLOOKUP(Proc[[#This Row],[Author]],Table4[],2,0))</f>
        <v>HC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20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str">
        <f>IF(Proc[[#This Row],[Author]]="Marcela Urrego",VLOOKUP(LEFT(Proc[[#This Row],[Requested]],1),Table3[#All],2,0),VLOOKUP(Proc[[#This Row],[Author]],Table4[],2,0))</f>
        <v>HC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20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str">
        <f>IF(Proc[[#This Row],[Author]]="Marcela Urrego",VLOOKUP(LEFT(Proc[[#This Row],[Requested]],1),Table3[#All],2,0),VLOOKUP(Proc[[#This Row],[Author]],Table4[],2,0))</f>
        <v>HC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20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str">
        <f>IF(Proc[[#This Row],[Author]]="Marcela Urrego",VLOOKUP(LEFT(Proc[[#This Row],[Requested]],1),Table3[#All],2,0),VLOOKUP(Proc[[#This Row],[Author]],Table4[],2,0))</f>
        <v>HC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20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str">
        <f>IF(Proc[[#This Row],[Author]]="Marcela Urrego",VLOOKUP(LEFT(Proc[[#This Row],[Requested]],1),Table3[#All],2,0),VLOOKUP(Proc[[#This Row],[Author]],Table4[],2,0))</f>
        <v>HC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20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str">
        <f>IF(Proc[[#This Row],[Author]]="Marcela Urrego",VLOOKUP(LEFT(Proc[[#This Row],[Requested]],1),Table3[#All],2,0),VLOOKUP(Proc[[#This Row],[Author]],Table4[],2,0))</f>
        <v>HC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20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str">
        <f>IF(Proc[[#This Row],[Author]]="Marcela Urrego",VLOOKUP(LEFT(Proc[[#This Row],[Requested]],1),Table3[#All],2,0),VLOOKUP(Proc[[#This Row],[Author]],Table4[],2,0))</f>
        <v>HC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20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str">
        <f>IF(Proc[[#This Row],[Author]]="Marcela Urrego",VLOOKUP(LEFT(Proc[[#This Row],[Requested]],1),Table3[#All],2,0),VLOOKUP(Proc[[#This Row],[Author]],Table4[],2,0))</f>
        <v>HC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20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str">
        <f>IF(Proc[[#This Row],[Author]]="Marcela Urrego",VLOOKUP(LEFT(Proc[[#This Row],[Requested]],1),Table3[#All],2,0),VLOOKUP(Proc[[#This Row],[Author]],Table4[],2,0))</f>
        <v>HC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20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str">
        <f>IF(Proc[[#This Row],[Author]]="Marcela Urrego",VLOOKUP(LEFT(Proc[[#This Row],[Requested]],1),Table3[#All],2,0),VLOOKUP(Proc[[#This Row],[Author]],Table4[],2,0))</f>
        <v>HC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20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str">
        <f>IF(Proc[[#This Row],[Author]]="Marcela Urrego",VLOOKUP(LEFT(Proc[[#This Row],[Requested]],1),Table3[#All],2,0),VLOOKUP(Proc[[#This Row],[Author]],Table4[],2,0))</f>
        <v>HC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20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str">
        <f>IF(Proc[[#This Row],[Author]]="Marcela Urrego",VLOOKUP(LEFT(Proc[[#This Row],[Requested]],1),Table3[#All],2,0),VLOOKUP(Proc[[#This Row],[Author]],Table4[],2,0))</f>
        <v>HC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20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str">
        <f>IF(Proc[[#This Row],[Author]]="Marcela Urrego",VLOOKUP(LEFT(Proc[[#This Row],[Requested]],1),Table3[#All],2,0),VLOOKUP(Proc[[#This Row],[Author]],Table4[],2,0))</f>
        <v>HC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20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str">
        <f>IF(Proc[[#This Row],[Author]]="Marcela Urrego",VLOOKUP(LEFT(Proc[[#This Row],[Requested]],1),Table3[#All],2,0),VLOOKUP(Proc[[#This Row],[Author]],Table4[],2,0))</f>
        <v>HC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20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str">
        <f>IF(Proc[[#This Row],[Author]]="Marcela Urrego",VLOOKUP(LEFT(Proc[[#This Row],[Requested]],1),Table3[#All],2,0),VLOOKUP(Proc[[#This Row],[Author]],Table4[],2,0))</f>
        <v>HC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20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str">
        <f>IF(Proc[[#This Row],[Author]]="Marcela Urrego",VLOOKUP(LEFT(Proc[[#This Row],[Requested]],1),Table3[#All],2,0),VLOOKUP(Proc[[#This Row],[Author]],Table4[],2,0))</f>
        <v>HC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20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str">
        <f>IF(Proc[[#This Row],[Author]]="Marcela Urrego",VLOOKUP(LEFT(Proc[[#This Row],[Requested]],1),Table3[#All],2,0),VLOOKUP(Proc[[#This Row],[Author]],Table4[],2,0))</f>
        <v>HC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20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str">
        <f>IF(Proc[[#This Row],[Author]]="Marcela Urrego",VLOOKUP(LEFT(Proc[[#This Row],[Requested]],1),Table3[#All],2,0),VLOOKUP(Proc[[#This Row],[Author]],Table4[],2,0))</f>
        <v>HC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20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str">
        <f>IF(Proc[[#This Row],[Author]]="Marcela Urrego",VLOOKUP(LEFT(Proc[[#This Row],[Requested]],1),Table3[#All],2,0),VLOOKUP(Proc[[#This Row],[Author]],Table4[],2,0))</f>
        <v>HC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20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str">
        <f>IF(Proc[[#This Row],[Author]]="Marcela Urrego",VLOOKUP(LEFT(Proc[[#This Row],[Requested]],1),Table3[#All],2,0),VLOOKUP(Proc[[#This Row],[Author]],Table4[],2,0))</f>
        <v>HC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20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str">
        <f>IF(Proc[[#This Row],[Author]]="Marcela Urrego",VLOOKUP(LEFT(Proc[[#This Row],[Requested]],1),Table3[#All],2,0),VLOOKUP(Proc[[#This Row],[Author]],Table4[],2,0))</f>
        <v>HC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20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str">
        <f>IF(Proc[[#This Row],[Author]]="Marcela Urrego",VLOOKUP(LEFT(Proc[[#This Row],[Requested]],1),Table3[#All],2,0),VLOOKUP(Proc[[#This Row],[Author]],Table4[],2,0))</f>
        <v>HC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20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str">
        <f>IF(Proc[[#This Row],[Author]]="Marcela Urrego",VLOOKUP(LEFT(Proc[[#This Row],[Requested]],1),Table3[#All],2,0),VLOOKUP(Proc[[#This Row],[Author]],Table4[],2,0))</f>
        <v>HC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20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str">
        <f>IF(Proc[[#This Row],[Author]]="Marcela Urrego",VLOOKUP(LEFT(Proc[[#This Row],[Requested]],1),Table3[#All],2,0),VLOOKUP(Proc[[#This Row],[Author]],Table4[],2,0))</f>
        <v>HC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20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str">
        <f>IF(Proc[[#This Row],[Author]]="Marcela Urrego",VLOOKUP(LEFT(Proc[[#This Row],[Requested]],1),Table3[#All],2,0),VLOOKUP(Proc[[#This Row],[Author]],Table4[],2,0))</f>
        <v>HC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20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str">
        <f>IF(Proc[[#This Row],[Author]]="Marcela Urrego",VLOOKUP(LEFT(Proc[[#This Row],[Requested]],1),Table3[#All],2,0),VLOOKUP(Proc[[#This Row],[Author]],Table4[],2,0))</f>
        <v>HC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20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str">
        <f>IF(Proc[[#This Row],[Author]]="Marcela Urrego",VLOOKUP(LEFT(Proc[[#This Row],[Requested]],1),Table3[#All],2,0),VLOOKUP(Proc[[#This Row],[Author]],Table4[],2,0))</f>
        <v>HC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20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str">
        <f>IF(Proc[[#This Row],[Author]]="Marcela Urrego",VLOOKUP(LEFT(Proc[[#This Row],[Requested]],1),Table3[#All],2,0),VLOOKUP(Proc[[#This Row],[Author]],Table4[],2,0))</f>
        <v>HC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20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str">
        <f>IF(Proc[[#This Row],[Author]]="Marcela Urrego",VLOOKUP(LEFT(Proc[[#This Row],[Requested]],1),Table3[#All],2,0),VLOOKUP(Proc[[#This Row],[Author]],Table4[],2,0))</f>
        <v>HC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20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str">
        <f>IF(Proc[[#This Row],[Author]]="Marcela Urrego",VLOOKUP(LEFT(Proc[[#This Row],[Requested]],1),Table3[#All],2,0),VLOOKUP(Proc[[#This Row],[Author]],Table4[],2,0))</f>
        <v>HC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20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str">
        <f>IF(Proc[[#This Row],[Author]]="Marcela Urrego",VLOOKUP(LEFT(Proc[[#This Row],[Requested]],1),Table3[#All],2,0),VLOOKUP(Proc[[#This Row],[Author]],Table4[],2,0))</f>
        <v>HC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20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str">
        <f>IF(Proc[[#This Row],[Author]]="Marcela Urrego",VLOOKUP(LEFT(Proc[[#This Row],[Requested]],1),Table3[#All],2,0),VLOOKUP(Proc[[#This Row],[Author]],Table4[],2,0))</f>
        <v>HC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20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str">
        <f>IF(Proc[[#This Row],[Author]]="Marcela Urrego",VLOOKUP(LEFT(Proc[[#This Row],[Requested]],1),Table3[#All],2,0),VLOOKUP(Proc[[#This Row],[Author]],Table4[],2,0))</f>
        <v>HC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20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str">
        <f>IF(Proc[[#This Row],[Author]]="Marcela Urrego",VLOOKUP(LEFT(Proc[[#This Row],[Requested]],1),Table3[#All],2,0),VLOOKUP(Proc[[#This Row],[Author]],Table4[],2,0))</f>
        <v>HC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20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str">
        <f>IF(Proc[[#This Row],[Author]]="Marcela Urrego",VLOOKUP(LEFT(Proc[[#This Row],[Requested]],1),Table3[#All],2,0),VLOOKUP(Proc[[#This Row],[Author]],Table4[],2,0))</f>
        <v>HC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20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str">
        <f>IF(Proc[[#This Row],[Author]]="Marcela Urrego",VLOOKUP(LEFT(Proc[[#This Row],[Requested]],1),Table3[#All],2,0),VLOOKUP(Proc[[#This Row],[Author]],Table4[],2,0))</f>
        <v>HC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20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str">
        <f>IF(Proc[[#This Row],[Author]]="Marcela Urrego",VLOOKUP(LEFT(Proc[[#This Row],[Requested]],1),Table3[#All],2,0),VLOOKUP(Proc[[#This Row],[Author]],Table4[],2,0))</f>
        <v>HC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20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str">
        <f>IF(Proc[[#This Row],[Author]]="Marcela Urrego",VLOOKUP(LEFT(Proc[[#This Row],[Requested]],1),Table3[#All],2,0),VLOOKUP(Proc[[#This Row],[Author]],Table4[],2,0))</f>
        <v>HC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20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str">
        <f>IF(Proc[[#This Row],[Author]]="Marcela Urrego",VLOOKUP(LEFT(Proc[[#This Row],[Requested]],1),Table3[#All],2,0),VLOOKUP(Proc[[#This Row],[Author]],Table4[],2,0))</f>
        <v>HC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20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str">
        <f>IF(Proc[[#This Row],[Author]]="Marcela Urrego",VLOOKUP(LEFT(Proc[[#This Row],[Requested]],1),Table3[#All],2,0),VLOOKUP(Proc[[#This Row],[Author]],Table4[],2,0))</f>
        <v>HC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20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str">
        <f>IF(Proc[[#This Row],[Author]]="Marcela Urrego",VLOOKUP(LEFT(Proc[[#This Row],[Requested]],1),Table3[#All],2,0),VLOOKUP(Proc[[#This Row],[Author]],Table4[],2,0))</f>
        <v>HC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20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str">
        <f>IF(Proc[[#This Row],[Author]]="Marcela Urrego",VLOOKUP(LEFT(Proc[[#This Row],[Requested]],1),Table3[#All],2,0),VLOOKUP(Proc[[#This Row],[Author]],Table4[],2,0))</f>
        <v>HC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20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19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19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19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19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19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19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19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19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19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19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19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19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19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19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19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19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19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19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19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19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19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19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19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19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19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19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19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19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19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19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19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19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19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19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19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19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19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19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19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19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19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19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19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19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19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19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19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19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19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19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19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19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19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19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19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19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19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19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19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16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16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16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16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16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16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16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15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15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15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15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15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15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15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15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15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15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15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15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15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15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15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15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15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15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15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15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15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15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15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15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15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15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15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15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15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15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15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15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15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15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15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15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15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15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15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15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15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15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15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15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14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14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14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14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14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14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14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14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14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14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14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14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14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14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14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14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14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14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14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14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14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14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14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14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14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14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14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14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14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14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14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14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14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14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14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14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14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14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14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14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14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14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14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14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14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14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14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14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14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14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14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14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14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14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14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14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14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14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14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14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14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14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14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14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14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14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14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14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14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14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14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14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14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14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14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14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14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14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14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14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14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14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14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14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14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14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12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12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12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12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12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12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12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12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12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12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12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12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12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12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12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12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12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12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12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12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12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12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12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12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12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12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12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12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12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12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12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12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12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12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12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12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12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12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12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12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12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12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12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12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12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12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12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12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12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12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12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12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12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12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12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12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12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12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12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12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12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12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12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12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12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12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12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12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12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12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12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12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12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12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12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12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12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12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12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12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12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12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12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12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12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12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12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12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12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12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12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12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12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12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12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12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12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12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12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12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12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12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12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12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12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12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12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12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12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12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12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12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12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12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12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12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12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12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12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12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12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12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12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12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12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12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12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12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12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12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12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12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12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12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12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12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12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12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12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12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12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12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12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12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12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12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12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12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12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12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12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12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12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12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12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12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11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11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11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11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11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11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11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11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11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11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11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11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11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11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11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11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11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11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11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11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11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11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11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11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11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11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11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11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11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11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11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11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11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11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11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11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11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11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11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11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11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11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11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11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11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11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11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11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11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11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11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11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11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11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11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11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11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11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11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11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11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11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11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11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11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11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11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11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11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11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11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11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11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11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11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11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11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11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11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11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11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11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11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11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11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11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11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11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11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11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11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11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11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11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11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11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11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11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11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11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11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11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11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11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11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11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11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11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11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11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11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11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11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11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11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11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11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11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11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11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11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11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11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11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11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11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11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11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11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11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11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11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11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11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11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11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11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11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11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11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11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11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11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11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11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11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11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11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11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11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11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11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11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11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11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11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11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11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11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11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11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11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11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11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11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11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11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11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11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11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11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11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11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11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11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11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11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11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11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11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11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11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11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11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11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11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11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11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11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11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11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11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11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11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11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11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11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11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11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11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11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11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11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11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11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11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11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11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11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11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11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11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11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11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11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11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11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11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11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11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11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11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11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11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11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11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11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11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11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11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11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11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11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11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11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11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11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11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11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11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11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11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11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11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11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11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11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11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11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11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11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11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11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11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11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11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11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11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11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11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11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11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11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11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11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11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11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11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11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11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11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11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11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11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11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11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11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11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11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11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11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11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11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11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11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11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11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11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11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11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11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11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11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11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11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11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11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11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11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11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11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11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11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11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11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11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11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11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11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11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11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11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11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11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11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11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11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11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11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11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11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11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11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11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11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11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11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11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11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11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11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11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11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11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11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11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11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11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11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11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11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11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11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11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11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11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11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11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11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11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10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10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10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10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10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10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10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10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10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10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10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10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10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10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10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10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8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8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8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8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8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8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8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8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8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8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8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8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8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8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8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8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8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8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8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8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8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8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8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8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8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8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8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8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8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8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8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8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8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8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8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8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8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8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8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8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8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8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8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8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8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8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8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8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8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8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8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8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8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8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8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8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8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8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8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8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8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8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8</v>
      </c>
      <c r="R6192" s="178" t="s">
        <v>8561</v>
      </c>
      <c r="S6192" s="183"/>
    </row>
    <row r="6193" spans="1:19" hidden="1">
      <c r="A6193" t="s">
        <v>8577</v>
      </c>
      <c r="B6193" s="183" t="str">
        <f>IFERROR(VLOOKUP(Proc[[#This Row],[App]],Table2[],3,0),"open")</f>
        <v>ok</v>
      </c>
      <c r="C6193" s="185" t="s">
        <v>369</v>
      </c>
      <c r="D6193" t="s">
        <v>9934</v>
      </c>
      <c r="E6193" t="s">
        <v>8578</v>
      </c>
      <c r="F6193" s="183" t="s">
        <v>8578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1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8</v>
      </c>
      <c r="R6193" s="178" t="s">
        <v>8561</v>
      </c>
      <c r="S6193" s="183"/>
    </row>
    <row r="6194" spans="1:19" hidden="1">
      <c r="A6194" s="182" t="s">
        <v>8577</v>
      </c>
      <c r="B6194" s="183" t="str">
        <f>IFERROR(VLOOKUP(Proc[[#This Row],[App]],Table2[],3,0),"open")</f>
        <v>ok</v>
      </c>
      <c r="C6194" s="185" t="s">
        <v>369</v>
      </c>
      <c r="D6194" t="s">
        <v>9935</v>
      </c>
      <c r="E6194" t="s">
        <v>8579</v>
      </c>
      <c r="F6194" s="186" t="s">
        <v>8579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1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8</v>
      </c>
      <c r="R6194" s="178" t="s">
        <v>8561</v>
      </c>
      <c r="S6194" s="183"/>
    </row>
    <row r="6195" spans="1:19" hidden="1">
      <c r="A6195" s="182" t="s">
        <v>8577</v>
      </c>
      <c r="B6195" s="183" t="str">
        <f>IFERROR(VLOOKUP(Proc[[#This Row],[App]],Table2[],3,0),"open")</f>
        <v>ok</v>
      </c>
      <c r="C6195" s="185" t="s">
        <v>369</v>
      </c>
      <c r="D6195" t="s">
        <v>9936</v>
      </c>
      <c r="E6195" t="s">
        <v>8579</v>
      </c>
      <c r="F6195" s="186" t="s">
        <v>8579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1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8</v>
      </c>
      <c r="R6195" s="178" t="s">
        <v>8561</v>
      </c>
      <c r="S6195" s="183"/>
    </row>
    <row r="6196" spans="1:19" hidden="1">
      <c r="A6196" s="182" t="s">
        <v>8577</v>
      </c>
      <c r="B6196" s="183" t="str">
        <f>IFERROR(VLOOKUP(Proc[[#This Row],[App]],Table2[],3,0),"open")</f>
        <v>ok</v>
      </c>
      <c r="C6196" s="185" t="s">
        <v>369</v>
      </c>
      <c r="D6196" t="s">
        <v>9937</v>
      </c>
      <c r="E6196" t="s">
        <v>8579</v>
      </c>
      <c r="F6196" s="186" t="s">
        <v>8579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1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8</v>
      </c>
      <c r="R6196" s="178" t="s">
        <v>8561</v>
      </c>
      <c r="S6196" s="183"/>
    </row>
    <row r="6197" spans="1:19" hidden="1">
      <c r="A6197" s="182" t="s">
        <v>8577</v>
      </c>
      <c r="B6197" s="183" t="str">
        <f>IFERROR(VLOOKUP(Proc[[#This Row],[App]],Table2[],3,0),"open")</f>
        <v>ok</v>
      </c>
      <c r="C6197" s="185" t="s">
        <v>369</v>
      </c>
      <c r="D6197" t="s">
        <v>9938</v>
      </c>
      <c r="E6197" t="s">
        <v>8579</v>
      </c>
      <c r="F6197" s="186" t="s">
        <v>8579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1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8</v>
      </c>
      <c r="R6197" s="178" t="s">
        <v>8561</v>
      </c>
      <c r="S6197" s="183"/>
    </row>
    <row r="6198" spans="1:19" hidden="1">
      <c r="A6198" s="182" t="s">
        <v>8577</v>
      </c>
      <c r="B6198" s="183" t="str">
        <f>IFERROR(VLOOKUP(Proc[[#This Row],[App]],Table2[],3,0),"open")</f>
        <v>ok</v>
      </c>
      <c r="C6198" s="185" t="s">
        <v>369</v>
      </c>
      <c r="D6198" t="s">
        <v>9939</v>
      </c>
      <c r="E6198" t="s">
        <v>8579</v>
      </c>
      <c r="F6198" s="186" t="s">
        <v>8579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1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8</v>
      </c>
      <c r="R6198" s="178" t="s">
        <v>8561</v>
      </c>
      <c r="S6198" s="183"/>
    </row>
    <row r="6199" spans="1:19" hidden="1">
      <c r="A6199" s="182" t="s">
        <v>8577</v>
      </c>
      <c r="B6199" s="183" t="str">
        <f>IFERROR(VLOOKUP(Proc[[#This Row],[App]],Table2[],3,0),"open")</f>
        <v>ok</v>
      </c>
      <c r="C6199" s="185" t="s">
        <v>369</v>
      </c>
      <c r="D6199" t="s">
        <v>9940</v>
      </c>
      <c r="E6199" t="s">
        <v>8579</v>
      </c>
      <c r="F6199" s="186" t="s">
        <v>8579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1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8</v>
      </c>
      <c r="R6199" s="178" t="s">
        <v>8561</v>
      </c>
      <c r="S6199" s="183"/>
    </row>
    <row r="6200" spans="1:19" hidden="1">
      <c r="A6200" s="182" t="s">
        <v>8577</v>
      </c>
      <c r="B6200" s="183" t="str">
        <f>IFERROR(VLOOKUP(Proc[[#This Row],[App]],Table2[],3,0),"open")</f>
        <v>ok</v>
      </c>
      <c r="C6200" s="185" t="s">
        <v>369</v>
      </c>
      <c r="D6200" t="s">
        <v>9941</v>
      </c>
      <c r="E6200" t="s">
        <v>8579</v>
      </c>
      <c r="F6200" s="186" t="s">
        <v>8579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1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8</v>
      </c>
      <c r="R6200" s="178" t="s">
        <v>8561</v>
      </c>
      <c r="S6200" s="183"/>
    </row>
    <row r="6201" spans="1:19" hidden="1">
      <c r="A6201" s="182" t="s">
        <v>8577</v>
      </c>
      <c r="B6201" s="183" t="str">
        <f>IFERROR(VLOOKUP(Proc[[#This Row],[App]],Table2[],3,0),"open")</f>
        <v>ok</v>
      </c>
      <c r="C6201" s="185" t="s">
        <v>369</v>
      </c>
      <c r="D6201" t="s">
        <v>9942</v>
      </c>
      <c r="E6201" t="s">
        <v>8579</v>
      </c>
      <c r="F6201" s="186" t="s">
        <v>8579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1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8</v>
      </c>
      <c r="R6201" s="178" t="s">
        <v>8561</v>
      </c>
      <c r="S6201" s="183"/>
    </row>
    <row r="6202" spans="1:19" hidden="1">
      <c r="A6202" s="182" t="s">
        <v>8577</v>
      </c>
      <c r="B6202" s="183" t="str">
        <f>IFERROR(VLOOKUP(Proc[[#This Row],[App]],Table2[],3,0),"open")</f>
        <v>ok</v>
      </c>
      <c r="C6202" s="185" t="s">
        <v>369</v>
      </c>
      <c r="D6202" t="s">
        <v>9943</v>
      </c>
      <c r="E6202" t="s">
        <v>8579</v>
      </c>
      <c r="F6202" s="186" t="s">
        <v>8579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1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8</v>
      </c>
      <c r="R6202" s="178" t="s">
        <v>8561</v>
      </c>
      <c r="S6202" s="183"/>
    </row>
    <row r="6203" spans="1:19" hidden="1">
      <c r="A6203" s="182" t="s">
        <v>8577</v>
      </c>
      <c r="B6203" s="183" t="str">
        <f>IFERROR(VLOOKUP(Proc[[#This Row],[App]],Table2[],3,0),"open")</f>
        <v>ok</v>
      </c>
      <c r="C6203" s="185" t="s">
        <v>369</v>
      </c>
      <c r="D6203" t="s">
        <v>9944</v>
      </c>
      <c r="E6203" t="s">
        <v>8580</v>
      </c>
      <c r="F6203" s="186" t="s">
        <v>8580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1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8</v>
      </c>
      <c r="R6203" s="178" t="s">
        <v>8561</v>
      </c>
      <c r="S6203" s="183"/>
    </row>
    <row r="6204" spans="1:19" hidden="1">
      <c r="A6204" s="182" t="s">
        <v>8577</v>
      </c>
      <c r="B6204" s="183" t="str">
        <f>IFERROR(VLOOKUP(Proc[[#This Row],[App]],Table2[],3,0),"open")</f>
        <v>ok</v>
      </c>
      <c r="C6204" s="185" t="s">
        <v>369</v>
      </c>
      <c r="D6204" t="s">
        <v>9945</v>
      </c>
      <c r="E6204" t="s">
        <v>8581</v>
      </c>
      <c r="F6204" s="186" t="s">
        <v>8581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1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8</v>
      </c>
      <c r="R6204" s="178" t="s">
        <v>8561</v>
      </c>
      <c r="S6204" s="183"/>
    </row>
    <row r="6205" spans="1:19" hidden="1">
      <c r="A6205" s="182" t="s">
        <v>8577</v>
      </c>
      <c r="B6205" s="183" t="str">
        <f>IFERROR(VLOOKUP(Proc[[#This Row],[App]],Table2[],3,0),"open")</f>
        <v>ok</v>
      </c>
      <c r="C6205" s="185" t="s">
        <v>369</v>
      </c>
      <c r="D6205" t="s">
        <v>9946</v>
      </c>
      <c r="E6205" t="s">
        <v>8582</v>
      </c>
      <c r="F6205" s="186" t="s">
        <v>8582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1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8</v>
      </c>
      <c r="R6205" s="178" t="s">
        <v>8561</v>
      </c>
      <c r="S6205" s="183"/>
    </row>
    <row r="6206" spans="1:19" hidden="1">
      <c r="A6206" s="182" t="s">
        <v>8577</v>
      </c>
      <c r="B6206" s="183" t="str">
        <f>IFERROR(VLOOKUP(Proc[[#This Row],[App]],Table2[],3,0),"open")</f>
        <v>ok</v>
      </c>
      <c r="C6206" s="185" t="s">
        <v>369</v>
      </c>
      <c r="D6206" t="s">
        <v>9947</v>
      </c>
      <c r="E6206" t="s">
        <v>8583</v>
      </c>
      <c r="F6206" s="186" t="s">
        <v>8583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1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8</v>
      </c>
      <c r="R6206" s="178" t="s">
        <v>8561</v>
      </c>
      <c r="S6206" s="183"/>
    </row>
    <row r="6207" spans="1:19" hidden="1">
      <c r="A6207" s="182" t="s">
        <v>8577</v>
      </c>
      <c r="B6207" s="183" t="str">
        <f>IFERROR(VLOOKUP(Proc[[#This Row],[App]],Table2[],3,0),"open")</f>
        <v>ok</v>
      </c>
      <c r="C6207" s="185" t="s">
        <v>369</v>
      </c>
      <c r="D6207" t="s">
        <v>9948</v>
      </c>
      <c r="E6207" t="s">
        <v>8583</v>
      </c>
      <c r="F6207" s="186" t="s">
        <v>8583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1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8</v>
      </c>
      <c r="R6207" s="178" t="s">
        <v>8561</v>
      </c>
      <c r="S6207" s="183"/>
    </row>
    <row r="6208" spans="1:19" hidden="1">
      <c r="A6208" s="182" t="s">
        <v>8577</v>
      </c>
      <c r="B6208" s="183" t="str">
        <f>IFERROR(VLOOKUP(Proc[[#This Row],[App]],Table2[],3,0),"open")</f>
        <v>ok</v>
      </c>
      <c r="C6208" s="185" t="s">
        <v>369</v>
      </c>
      <c r="D6208" t="s">
        <v>9949</v>
      </c>
      <c r="E6208" t="s">
        <v>8584</v>
      </c>
      <c r="F6208" s="186" t="s">
        <v>8584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1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8</v>
      </c>
      <c r="R6208" s="178" t="s">
        <v>8561</v>
      </c>
      <c r="S6208" s="183"/>
    </row>
    <row r="6209" spans="1:19" hidden="1">
      <c r="A6209" s="182" t="s">
        <v>8577</v>
      </c>
      <c r="B6209" s="183" t="str">
        <f>IFERROR(VLOOKUP(Proc[[#This Row],[App]],Table2[],3,0),"open")</f>
        <v>ok</v>
      </c>
      <c r="C6209" s="185" t="s">
        <v>369</v>
      </c>
      <c r="D6209" t="s">
        <v>9950</v>
      </c>
      <c r="E6209" t="s">
        <v>8584</v>
      </c>
      <c r="F6209" s="186" t="s">
        <v>8584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1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8</v>
      </c>
      <c r="R6209" s="178" t="s">
        <v>8561</v>
      </c>
      <c r="S6209" s="183"/>
    </row>
    <row r="6210" spans="1:19" hidden="1">
      <c r="A6210" s="182" t="s">
        <v>8577</v>
      </c>
      <c r="B6210" s="183" t="str">
        <f>IFERROR(VLOOKUP(Proc[[#This Row],[App]],Table2[],3,0),"open")</f>
        <v>ok</v>
      </c>
      <c r="C6210" s="185" t="s">
        <v>369</v>
      </c>
      <c r="D6210" t="s">
        <v>9951</v>
      </c>
      <c r="E6210" t="s">
        <v>8584</v>
      </c>
      <c r="F6210" s="186" t="s">
        <v>8584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1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8</v>
      </c>
      <c r="R6210" s="178" t="s">
        <v>8561</v>
      </c>
      <c r="S6210" s="183"/>
    </row>
    <row r="6211" spans="1:19" hidden="1">
      <c r="A6211" s="182" t="s">
        <v>8577</v>
      </c>
      <c r="B6211" s="183" t="str">
        <f>IFERROR(VLOOKUP(Proc[[#This Row],[App]],Table2[],3,0),"open")</f>
        <v>ok</v>
      </c>
      <c r="C6211" s="185" t="s">
        <v>369</v>
      </c>
      <c r="D6211" t="s">
        <v>9952</v>
      </c>
      <c r="E6211" t="s">
        <v>8584</v>
      </c>
      <c r="F6211" s="186" t="s">
        <v>8584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1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8</v>
      </c>
      <c r="R6211" s="178" t="s">
        <v>8561</v>
      </c>
      <c r="S6211" s="183"/>
    </row>
    <row r="6212" spans="1:19" hidden="1">
      <c r="A6212" s="182" t="s">
        <v>8577</v>
      </c>
      <c r="B6212" s="183" t="str">
        <f>IFERROR(VLOOKUP(Proc[[#This Row],[App]],Table2[],3,0),"open")</f>
        <v>ok</v>
      </c>
      <c r="C6212" s="185" t="s">
        <v>369</v>
      </c>
      <c r="D6212" t="s">
        <v>9953</v>
      </c>
      <c r="E6212" t="s">
        <v>8584</v>
      </c>
      <c r="F6212" s="186" t="s">
        <v>8584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1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8</v>
      </c>
      <c r="R6212" s="178" t="s">
        <v>8561</v>
      </c>
      <c r="S6212" s="183"/>
    </row>
    <row r="6213" spans="1:19" hidden="1">
      <c r="A6213" s="182" t="s">
        <v>8577</v>
      </c>
      <c r="B6213" s="183" t="str">
        <f>IFERROR(VLOOKUP(Proc[[#This Row],[App]],Table2[],3,0),"open")</f>
        <v>ok</v>
      </c>
      <c r="C6213" s="185" t="s">
        <v>369</v>
      </c>
      <c r="D6213" t="s">
        <v>9954</v>
      </c>
      <c r="E6213" t="s">
        <v>8584</v>
      </c>
      <c r="F6213" s="186" t="s">
        <v>8584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1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8</v>
      </c>
      <c r="R6213" s="178" t="s">
        <v>8561</v>
      </c>
      <c r="S6213" s="183"/>
    </row>
    <row r="6214" spans="1:19" hidden="1">
      <c r="A6214" s="182" t="s">
        <v>8577</v>
      </c>
      <c r="B6214" s="183" t="str">
        <f>IFERROR(VLOOKUP(Proc[[#This Row],[App]],Table2[],3,0),"open")</f>
        <v>ok</v>
      </c>
      <c r="C6214" s="185" t="s">
        <v>369</v>
      </c>
      <c r="D6214" t="s">
        <v>9955</v>
      </c>
      <c r="E6214" t="s">
        <v>8584</v>
      </c>
      <c r="F6214" s="186" t="s">
        <v>8584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1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8</v>
      </c>
      <c r="R6214" s="178" t="s">
        <v>8561</v>
      </c>
      <c r="S6214" s="183"/>
    </row>
    <row r="6215" spans="1:19" hidden="1">
      <c r="A6215" s="182" t="s">
        <v>8577</v>
      </c>
      <c r="B6215" s="183" t="str">
        <f>IFERROR(VLOOKUP(Proc[[#This Row],[App]],Table2[],3,0),"open")</f>
        <v>ok</v>
      </c>
      <c r="C6215" s="185" t="s">
        <v>369</v>
      </c>
      <c r="D6215" t="s">
        <v>9956</v>
      </c>
      <c r="E6215" t="s">
        <v>8584</v>
      </c>
      <c r="F6215" s="186" t="s">
        <v>8584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1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8</v>
      </c>
      <c r="R6215" s="178" t="s">
        <v>8561</v>
      </c>
      <c r="S6215" s="183"/>
    </row>
    <row r="6216" spans="1:19" hidden="1">
      <c r="A6216" s="182" t="s">
        <v>8577</v>
      </c>
      <c r="B6216" s="183" t="str">
        <f>IFERROR(VLOOKUP(Proc[[#This Row],[App]],Table2[],3,0),"open")</f>
        <v>ok</v>
      </c>
      <c r="C6216" s="185" t="s">
        <v>369</v>
      </c>
      <c r="D6216" t="s">
        <v>9957</v>
      </c>
      <c r="E6216" t="s">
        <v>8584</v>
      </c>
      <c r="F6216" s="186" t="s">
        <v>8584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1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8</v>
      </c>
      <c r="R6216" s="178" t="s">
        <v>8561</v>
      </c>
      <c r="S6216" s="183"/>
    </row>
    <row r="6217" spans="1:19" hidden="1">
      <c r="A6217" s="182" t="s">
        <v>8577</v>
      </c>
      <c r="B6217" s="183" t="str">
        <f>IFERROR(VLOOKUP(Proc[[#This Row],[App]],Table2[],3,0),"open")</f>
        <v>ok</v>
      </c>
      <c r="C6217" s="185" t="s">
        <v>369</v>
      </c>
      <c r="D6217" t="s">
        <v>9958</v>
      </c>
      <c r="E6217" t="s">
        <v>8584</v>
      </c>
      <c r="F6217" s="186" t="s">
        <v>8584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1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8</v>
      </c>
      <c r="R6217" s="178" t="s">
        <v>8561</v>
      </c>
      <c r="S6217" s="183"/>
    </row>
    <row r="6218" spans="1:19" hidden="1">
      <c r="A6218" s="182" t="s">
        <v>8577</v>
      </c>
      <c r="B6218" s="183" t="str">
        <f>IFERROR(VLOOKUP(Proc[[#This Row],[App]],Table2[],3,0),"open")</f>
        <v>ok</v>
      </c>
      <c r="C6218" s="185" t="s">
        <v>369</v>
      </c>
      <c r="D6218" t="s">
        <v>9959</v>
      </c>
      <c r="E6218" t="s">
        <v>8584</v>
      </c>
      <c r="F6218" s="186" t="s">
        <v>8584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1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8</v>
      </c>
      <c r="R6218" s="178" t="s">
        <v>8561</v>
      </c>
      <c r="S6218" s="183"/>
    </row>
    <row r="6219" spans="1:19" hidden="1">
      <c r="A6219" s="182" t="s">
        <v>8577</v>
      </c>
      <c r="B6219" s="183" t="str">
        <f>IFERROR(VLOOKUP(Proc[[#This Row],[App]],Table2[],3,0),"open")</f>
        <v>ok</v>
      </c>
      <c r="C6219" s="185" t="s">
        <v>369</v>
      </c>
      <c r="D6219" t="s">
        <v>9960</v>
      </c>
      <c r="E6219" t="s">
        <v>8585</v>
      </c>
      <c r="F6219" s="186" t="s">
        <v>8585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1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8</v>
      </c>
      <c r="R6219" s="178" t="s">
        <v>8561</v>
      </c>
      <c r="S6219" s="183"/>
    </row>
    <row r="6220" spans="1:19" hidden="1">
      <c r="A6220" s="182" t="s">
        <v>8577</v>
      </c>
      <c r="B6220" s="183" t="str">
        <f>IFERROR(VLOOKUP(Proc[[#This Row],[App]],Table2[],3,0),"open")</f>
        <v>ok</v>
      </c>
      <c r="C6220" s="185" t="s">
        <v>369</v>
      </c>
      <c r="D6220" t="s">
        <v>9961</v>
      </c>
      <c r="E6220" t="s">
        <v>8586</v>
      </c>
      <c r="F6220" s="186" t="s">
        <v>8586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1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8</v>
      </c>
      <c r="R6220" s="178" t="s">
        <v>8561</v>
      </c>
      <c r="S6220" s="183"/>
    </row>
    <row r="6221" spans="1:19" hidden="1">
      <c r="A6221" s="182" t="s">
        <v>8577</v>
      </c>
      <c r="B6221" s="183" t="str">
        <f>IFERROR(VLOOKUP(Proc[[#This Row],[App]],Table2[],3,0),"open")</f>
        <v>ok</v>
      </c>
      <c r="C6221" s="185" t="s">
        <v>369</v>
      </c>
      <c r="D6221" t="s">
        <v>9962</v>
      </c>
      <c r="E6221" t="s">
        <v>8587</v>
      </c>
      <c r="F6221" s="186" t="s">
        <v>8587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1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8</v>
      </c>
      <c r="R6221" s="178" t="s">
        <v>8561</v>
      </c>
      <c r="S6221" s="183"/>
    </row>
    <row r="6222" spans="1:19" hidden="1">
      <c r="A6222" s="182" t="s">
        <v>8577</v>
      </c>
      <c r="B6222" s="183" t="str">
        <f>IFERROR(VLOOKUP(Proc[[#This Row],[App]],Table2[],3,0),"open")</f>
        <v>ok</v>
      </c>
      <c r="C6222" s="185" t="s">
        <v>369</v>
      </c>
      <c r="D6222" t="s">
        <v>9963</v>
      </c>
      <c r="E6222" t="s">
        <v>8587</v>
      </c>
      <c r="F6222" s="186" t="s">
        <v>8587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1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8</v>
      </c>
      <c r="R6222" s="178" t="s">
        <v>8561</v>
      </c>
      <c r="S6222" s="183"/>
    </row>
    <row r="6223" spans="1:19" hidden="1">
      <c r="A6223" s="182" t="s">
        <v>8577</v>
      </c>
      <c r="B6223" s="183" t="str">
        <f>IFERROR(VLOOKUP(Proc[[#This Row],[App]],Table2[],3,0),"open")</f>
        <v>ok</v>
      </c>
      <c r="C6223" s="185" t="s">
        <v>369</v>
      </c>
      <c r="D6223" t="s">
        <v>9964</v>
      </c>
      <c r="E6223" t="s">
        <v>8588</v>
      </c>
      <c r="F6223" s="186" t="s">
        <v>8588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1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8</v>
      </c>
      <c r="R6223" s="178" t="s">
        <v>8561</v>
      </c>
      <c r="S6223" s="183"/>
    </row>
    <row r="6224" spans="1:19" hidden="1">
      <c r="A6224" s="182" t="s">
        <v>8577</v>
      </c>
      <c r="B6224" s="183" t="str">
        <f>IFERROR(VLOOKUP(Proc[[#This Row],[App]],Table2[],3,0),"open")</f>
        <v>ok</v>
      </c>
      <c r="C6224" s="185" t="s">
        <v>369</v>
      </c>
      <c r="D6224" t="s">
        <v>9965</v>
      </c>
      <c r="E6224" t="s">
        <v>8589</v>
      </c>
      <c r="F6224" s="186" t="s">
        <v>8589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1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8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yep</v>
      </c>
      <c r="Q6225" s="3">
        <f ca="1">IF(Proc[[#This Row],[DateClosed]]="",ABS(NETWORKDAYS(Proc[[#This Row],[DateOpened]],TODAY()))-1,ABS(NETWORKDAYS(Proc[[#This Row],[DateOpened]],Proc[[#This Row],[DateClosed]]))-1)</f>
        <v>6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yep</v>
      </c>
      <c r="Q6226" s="3">
        <f ca="1">IF(Proc[[#This Row],[DateClosed]]="",ABS(NETWORKDAYS(Proc[[#This Row],[DateOpened]],TODAY()))-1,ABS(NETWORKDAYS(Proc[[#This Row],[DateOpened]],Proc[[#This Row],[DateClosed]]))-1)</f>
        <v>6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yep</v>
      </c>
      <c r="Q6227" s="3">
        <f ca="1">IF(Proc[[#This Row],[DateClosed]]="",ABS(NETWORKDAYS(Proc[[#This Row],[DateOpened]],TODAY()))-1,ABS(NETWORKDAYS(Proc[[#This Row],[DateOpened]],Proc[[#This Row],[DateClosed]]))-1)</f>
        <v>6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yep</v>
      </c>
      <c r="Q6228" s="3">
        <f ca="1">IF(Proc[[#This Row],[DateClosed]]="",ABS(NETWORKDAYS(Proc[[#This Row],[DateOpened]],TODAY()))-1,ABS(NETWORKDAYS(Proc[[#This Row],[DateOpened]],Proc[[#This Row],[DateClosed]]))-1)</f>
        <v>6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yep</v>
      </c>
      <c r="Q6229" s="3">
        <f ca="1">IF(Proc[[#This Row],[DateClosed]]="",ABS(NETWORKDAYS(Proc[[#This Row],[DateOpened]],TODAY()))-1,ABS(NETWORKDAYS(Proc[[#This Row],[DateOpened]],Proc[[#This Row],[DateClosed]]))-1)</f>
        <v>6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yep</v>
      </c>
      <c r="Q6230" s="3">
        <f ca="1">IF(Proc[[#This Row],[DateClosed]]="",ABS(NETWORKDAYS(Proc[[#This Row],[DateOpened]],TODAY()))-1,ABS(NETWORKDAYS(Proc[[#This Row],[DateOpened]],Proc[[#This Row],[DateClosed]]))-1)</f>
        <v>6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yep</v>
      </c>
      <c r="Q6231" s="3">
        <f ca="1">IF(Proc[[#This Row],[DateClosed]]="",ABS(NETWORKDAYS(Proc[[#This Row],[DateOpened]],TODAY()))-1,ABS(NETWORKDAYS(Proc[[#This Row],[DateOpened]],Proc[[#This Row],[DateClosed]]))-1)</f>
        <v>6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yep</v>
      </c>
      <c r="Q6232" s="3">
        <f ca="1">IF(Proc[[#This Row],[DateClosed]]="",ABS(NETWORKDAYS(Proc[[#This Row],[DateOpened]],TODAY()))-1,ABS(NETWORKDAYS(Proc[[#This Row],[DateOpened]],Proc[[#This Row],[DateClosed]]))-1)</f>
        <v>6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yep</v>
      </c>
      <c r="Q6233" s="3">
        <f ca="1">IF(Proc[[#This Row],[DateClosed]]="",ABS(NETWORKDAYS(Proc[[#This Row],[DateOpened]],TODAY()))-1,ABS(NETWORKDAYS(Proc[[#This Row],[DateOpened]],Proc[[#This Row],[DateClosed]]))-1)</f>
        <v>6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yep</v>
      </c>
      <c r="Q6234" s="3">
        <f ca="1">IF(Proc[[#This Row],[DateClosed]]="",ABS(NETWORKDAYS(Proc[[#This Row],[DateOpened]],TODAY()))-1,ABS(NETWORKDAYS(Proc[[#This Row],[DateOpened]],Proc[[#This Row],[DateClosed]]))-1)</f>
        <v>6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yep</v>
      </c>
      <c r="Q6235" s="3">
        <f ca="1">IF(Proc[[#This Row],[DateClosed]]="",ABS(NETWORKDAYS(Proc[[#This Row],[DateOpened]],TODAY()))-1,ABS(NETWORKDAYS(Proc[[#This Row],[DateOpened]],Proc[[#This Row],[DateClosed]]))-1)</f>
        <v>6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yep</v>
      </c>
      <c r="Q6236" s="3">
        <f ca="1">IF(Proc[[#This Row],[DateClosed]]="",ABS(NETWORKDAYS(Proc[[#This Row],[DateOpened]],TODAY()))-1,ABS(NETWORKDAYS(Proc[[#This Row],[DateOpened]],Proc[[#This Row],[DateClosed]]))-1)</f>
        <v>6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yep</v>
      </c>
      <c r="Q6237" s="3">
        <f ca="1">IF(Proc[[#This Row],[DateClosed]]="",ABS(NETWORKDAYS(Proc[[#This Row],[DateOpened]],TODAY()))-1,ABS(NETWORKDAYS(Proc[[#This Row],[DateOpened]],Proc[[#This Row],[DateClosed]]))-1)</f>
        <v>6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yep</v>
      </c>
      <c r="Q6238" s="3">
        <f ca="1">IF(Proc[[#This Row],[DateClosed]]="",ABS(NETWORKDAYS(Proc[[#This Row],[DateOpened]],TODAY()))-1,ABS(NETWORKDAYS(Proc[[#This Row],[DateOpened]],Proc[[#This Row],[DateClosed]]))-1)</f>
        <v>6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yep</v>
      </c>
      <c r="Q6239" s="3">
        <f ca="1">IF(Proc[[#This Row],[DateClosed]]="",ABS(NETWORKDAYS(Proc[[#This Row],[DateOpened]],TODAY()))-1,ABS(NETWORKDAYS(Proc[[#This Row],[DateOpened]],Proc[[#This Row],[DateClosed]]))-1)</f>
        <v>6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yep</v>
      </c>
      <c r="Q6240" s="3">
        <f ca="1">IF(Proc[[#This Row],[DateClosed]]="",ABS(NETWORKDAYS(Proc[[#This Row],[DateOpened]],TODAY()))-1,ABS(NETWORKDAYS(Proc[[#This Row],[DateOpened]],Proc[[#This Row],[DateClosed]]))-1)</f>
        <v>6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yep</v>
      </c>
      <c r="Q6241" s="3">
        <f ca="1">IF(Proc[[#This Row],[DateClosed]]="",ABS(NETWORKDAYS(Proc[[#This Row],[DateOpened]],TODAY()))-1,ABS(NETWORKDAYS(Proc[[#This Row],[DateOpened]],Proc[[#This Row],[DateClosed]]))-1)</f>
        <v>6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yep</v>
      </c>
      <c r="Q6242" s="3">
        <f ca="1">IF(Proc[[#This Row],[DateClosed]]="",ABS(NETWORKDAYS(Proc[[#This Row],[DateOpened]],TODAY()))-1,ABS(NETWORKDAYS(Proc[[#This Row],[DateOpened]],Proc[[#This Row],[DateClosed]]))-1)</f>
        <v>6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yep</v>
      </c>
      <c r="Q6243" s="3">
        <f ca="1">IF(Proc[[#This Row],[DateClosed]]="",ABS(NETWORKDAYS(Proc[[#This Row],[DateOpened]],TODAY()))-1,ABS(NETWORKDAYS(Proc[[#This Row],[DateOpened]],Proc[[#This Row],[DateClosed]]))-1)</f>
        <v>6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yep</v>
      </c>
      <c r="Q6244" s="3">
        <f ca="1">IF(Proc[[#This Row],[DateClosed]]="",ABS(NETWORKDAYS(Proc[[#This Row],[DateOpened]],TODAY()))-1,ABS(NETWORKDAYS(Proc[[#This Row],[DateOpened]],Proc[[#This Row],[DateClosed]]))-1)</f>
        <v>6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yep</v>
      </c>
      <c r="Q6245" s="3">
        <f ca="1">IF(Proc[[#This Row],[DateClosed]]="",ABS(NETWORKDAYS(Proc[[#This Row],[DateOpened]],TODAY()))-1,ABS(NETWORKDAYS(Proc[[#This Row],[DateOpened]],Proc[[#This Row],[DateClosed]]))-1)</f>
        <v>6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yep</v>
      </c>
      <c r="Q6246" s="3">
        <f ca="1">IF(Proc[[#This Row],[DateClosed]]="",ABS(NETWORKDAYS(Proc[[#This Row],[DateOpened]],TODAY()))-1,ABS(NETWORKDAYS(Proc[[#This Row],[DateOpened]],Proc[[#This Row],[DateClosed]]))-1)</f>
        <v>6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yep</v>
      </c>
      <c r="Q6247" s="3">
        <f ca="1">IF(Proc[[#This Row],[DateClosed]]="",ABS(NETWORKDAYS(Proc[[#This Row],[DateOpened]],TODAY()))-1,ABS(NETWORKDAYS(Proc[[#This Row],[DateOpened]],Proc[[#This Row],[DateClosed]]))-1)</f>
        <v>6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yep</v>
      </c>
      <c r="Q6248" s="3">
        <f ca="1">IF(Proc[[#This Row],[DateClosed]]="",ABS(NETWORKDAYS(Proc[[#This Row],[DateOpened]],TODAY()))-1,ABS(NETWORKDAYS(Proc[[#This Row],[DateOpened]],Proc[[#This Row],[DateClosed]]))-1)</f>
        <v>6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yep</v>
      </c>
      <c r="Q6249" s="3">
        <f ca="1">IF(Proc[[#This Row],[DateClosed]]="",ABS(NETWORKDAYS(Proc[[#This Row],[DateOpened]],TODAY()))-1,ABS(NETWORKDAYS(Proc[[#This Row],[DateOpened]],Proc[[#This Row],[DateClosed]]))-1)</f>
        <v>6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yep</v>
      </c>
      <c r="Q6250" s="3">
        <f ca="1">IF(Proc[[#This Row],[DateClosed]]="",ABS(NETWORKDAYS(Proc[[#This Row],[DateOpened]],TODAY()))-1,ABS(NETWORKDAYS(Proc[[#This Row],[DateOpened]],Proc[[#This Row],[DateClosed]]))-1)</f>
        <v>6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yep</v>
      </c>
      <c r="Q6251" s="3">
        <f ca="1">IF(Proc[[#This Row],[DateClosed]]="",ABS(NETWORKDAYS(Proc[[#This Row],[DateOpened]],TODAY()))-1,ABS(NETWORKDAYS(Proc[[#This Row],[DateOpened]],Proc[[#This Row],[DateClosed]]))-1)</f>
        <v>6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yep</v>
      </c>
      <c r="Q6252" s="3">
        <f ca="1">IF(Proc[[#This Row],[DateClosed]]="",ABS(NETWORKDAYS(Proc[[#This Row],[DateOpened]],TODAY()))-1,ABS(NETWORKDAYS(Proc[[#This Row],[DateOpened]],Proc[[#This Row],[DateClosed]]))-1)</f>
        <v>6</v>
      </c>
      <c r="R6252" s="178" t="s">
        <v>8610</v>
      </c>
      <c r="S6252" s="183"/>
    </row>
    <row r="6253" spans="1:19" hidden="1">
      <c r="A6253" t="s">
        <v>8577</v>
      </c>
      <c r="B6253" s="183" t="str">
        <f>IFERROR(VLOOKUP(Proc[[#This Row],[App]],Table2[],3,0),"open")</f>
        <v>ok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5</v>
      </c>
      <c r="R6253" s="178" t="s">
        <v>8561</v>
      </c>
      <c r="S6253" s="183"/>
    </row>
    <row r="6254" spans="1:19" hidden="1">
      <c r="A6254" s="184" t="s">
        <v>8577</v>
      </c>
      <c r="B6254" s="183" t="str">
        <f>IFERROR(VLOOKUP(Proc[[#This Row],[App]],Table2[],3,0),"open")</f>
        <v>ok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5</v>
      </c>
      <c r="R6254" s="178" t="s">
        <v>8561</v>
      </c>
      <c r="S6254" s="183"/>
    </row>
    <row r="6255" spans="1:19" hidden="1">
      <c r="A6255" s="184" t="s">
        <v>8577</v>
      </c>
      <c r="B6255" s="183" t="str">
        <f>IFERROR(VLOOKUP(Proc[[#This Row],[App]],Table2[],3,0),"open")</f>
        <v>ok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5</v>
      </c>
      <c r="R6255" s="178" t="s">
        <v>8561</v>
      </c>
      <c r="S6255" s="183"/>
    </row>
    <row r="6256" spans="1:19" hidden="1">
      <c r="A6256" s="184" t="s">
        <v>8577</v>
      </c>
      <c r="B6256" s="183" t="str">
        <f>IFERROR(VLOOKUP(Proc[[#This Row],[App]],Table2[],3,0),"open")</f>
        <v>ok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5</v>
      </c>
      <c r="R6256" s="178" t="s">
        <v>8561</v>
      </c>
      <c r="S6256" s="183"/>
    </row>
    <row r="6257" spans="1:19" hidden="1">
      <c r="A6257" s="184" t="s">
        <v>8577</v>
      </c>
      <c r="B6257" s="183" t="str">
        <f>IFERROR(VLOOKUP(Proc[[#This Row],[App]],Table2[],3,0),"open")</f>
        <v>ok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5</v>
      </c>
      <c r="R6257" s="178" t="s">
        <v>8561</v>
      </c>
      <c r="S6257" s="183"/>
    </row>
    <row r="6258" spans="1:19" hidden="1">
      <c r="A6258" s="184" t="s">
        <v>8577</v>
      </c>
      <c r="B6258" s="183" t="str">
        <f>IFERROR(VLOOKUP(Proc[[#This Row],[App]],Table2[],3,0),"open")</f>
        <v>ok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5</v>
      </c>
      <c r="R6258" s="178" t="s">
        <v>8561</v>
      </c>
      <c r="S6258" s="183"/>
    </row>
    <row r="6259" spans="1:19" hidden="1">
      <c r="A6259" s="184" t="s">
        <v>8577</v>
      </c>
      <c r="B6259" s="183" t="str">
        <f>IFERROR(VLOOKUP(Proc[[#This Row],[App]],Table2[],3,0),"open")</f>
        <v>ok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5</v>
      </c>
      <c r="R6259" s="178" t="s">
        <v>8561</v>
      </c>
      <c r="S6259" s="183"/>
    </row>
    <row r="6260" spans="1:19" hidden="1">
      <c r="A6260" s="184" t="s">
        <v>8577</v>
      </c>
      <c r="B6260" s="183" t="str">
        <f>IFERROR(VLOOKUP(Proc[[#This Row],[App]],Table2[],3,0),"open")</f>
        <v>ok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5</v>
      </c>
      <c r="R6260" s="178" t="s">
        <v>8561</v>
      </c>
      <c r="S6260" s="183"/>
    </row>
    <row r="6261" spans="1:19" hidden="1">
      <c r="A6261" s="184" t="s">
        <v>8577</v>
      </c>
      <c r="B6261" s="183" t="str">
        <f>IFERROR(VLOOKUP(Proc[[#This Row],[App]],Table2[],3,0),"open")</f>
        <v>ok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5</v>
      </c>
      <c r="R6261" s="178" t="s">
        <v>8561</v>
      </c>
      <c r="S6261" s="183"/>
    </row>
    <row r="6262" spans="1:19" hidden="1">
      <c r="A6262" s="184" t="s">
        <v>8577</v>
      </c>
      <c r="B6262" s="183" t="str">
        <f>IFERROR(VLOOKUP(Proc[[#This Row],[App]],Table2[],3,0),"open")</f>
        <v>ok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5</v>
      </c>
      <c r="R6262" s="178" t="s">
        <v>8561</v>
      </c>
      <c r="S6262" s="183"/>
    </row>
    <row r="6263" spans="1:19" hidden="1">
      <c r="A6263" s="184" t="s">
        <v>8577</v>
      </c>
      <c r="B6263" s="183" t="str">
        <f>IFERROR(VLOOKUP(Proc[[#This Row],[App]],Table2[],3,0),"open")</f>
        <v>ok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5</v>
      </c>
      <c r="R6263" s="178" t="s">
        <v>8561</v>
      </c>
      <c r="S6263" s="183"/>
    </row>
    <row r="6264" spans="1:19" hidden="1">
      <c r="A6264" s="184" t="s">
        <v>8577</v>
      </c>
      <c r="B6264" s="183" t="str">
        <f>IFERROR(VLOOKUP(Proc[[#This Row],[App]],Table2[],3,0),"open")</f>
        <v>ok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5</v>
      </c>
      <c r="R6264" s="178" t="s">
        <v>8561</v>
      </c>
      <c r="S6264" s="183"/>
    </row>
    <row r="6265" spans="1:19" hidden="1">
      <c r="A6265" s="184" t="s">
        <v>8577</v>
      </c>
      <c r="B6265" s="183" t="str">
        <f>IFERROR(VLOOKUP(Proc[[#This Row],[App]],Table2[],3,0),"open")</f>
        <v>ok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5</v>
      </c>
      <c r="R6265" s="178" t="s">
        <v>8561</v>
      </c>
      <c r="S6265" s="183"/>
    </row>
    <row r="6266" spans="1:19" hidden="1">
      <c r="A6266" s="184" t="s">
        <v>8577</v>
      </c>
      <c r="B6266" s="183" t="str">
        <f>IFERROR(VLOOKUP(Proc[[#This Row],[App]],Table2[],3,0),"open")</f>
        <v>ok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5</v>
      </c>
      <c r="R6266" s="178" t="s">
        <v>8561</v>
      </c>
      <c r="S6266" s="183"/>
    </row>
    <row r="6267" spans="1:19" hidden="1">
      <c r="A6267" s="184" t="s">
        <v>8577</v>
      </c>
      <c r="B6267" s="183" t="str">
        <f>IFERROR(VLOOKUP(Proc[[#This Row],[App]],Table2[],3,0),"open")</f>
        <v>ok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5</v>
      </c>
      <c r="R6267" s="178" t="s">
        <v>8561</v>
      </c>
      <c r="S6267" s="183"/>
    </row>
    <row r="6268" spans="1:19" hidden="1">
      <c r="A6268" s="184" t="s">
        <v>8577</v>
      </c>
      <c r="B6268" s="183" t="str">
        <f>IFERROR(VLOOKUP(Proc[[#This Row],[App]],Table2[],3,0),"open")</f>
        <v>ok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5</v>
      </c>
      <c r="R6268" s="178" t="s">
        <v>8561</v>
      </c>
      <c r="S6268" s="183"/>
    </row>
    <row r="6269" spans="1:19" hidden="1">
      <c r="A6269" s="184" t="s">
        <v>8577</v>
      </c>
      <c r="B6269" s="183" t="str">
        <f>IFERROR(VLOOKUP(Proc[[#This Row],[App]],Table2[],3,0),"open")</f>
        <v>ok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5</v>
      </c>
      <c r="R6269" s="178" t="s">
        <v>8561</v>
      </c>
      <c r="S6269" s="183"/>
    </row>
    <row r="6270" spans="1:19" hidden="1">
      <c r="A6270" s="184" t="s">
        <v>8577</v>
      </c>
      <c r="B6270" s="183" t="str">
        <f>IFERROR(VLOOKUP(Proc[[#This Row],[App]],Table2[],3,0),"open")</f>
        <v>ok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5</v>
      </c>
      <c r="R6270" s="178" t="s">
        <v>8561</v>
      </c>
      <c r="S6270" s="183"/>
    </row>
    <row r="6271" spans="1:19" hidden="1">
      <c r="A6271" s="184" t="s">
        <v>8577</v>
      </c>
      <c r="B6271" s="183" t="str">
        <f>IFERROR(VLOOKUP(Proc[[#This Row],[App]],Table2[],3,0),"open")</f>
        <v>ok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5</v>
      </c>
      <c r="R6271" s="178" t="s">
        <v>8561</v>
      </c>
      <c r="S6271" s="183"/>
    </row>
    <row r="6272" spans="1:19" hidden="1">
      <c r="A6272" s="184" t="s">
        <v>8577</v>
      </c>
      <c r="B6272" s="183" t="str">
        <f>IFERROR(VLOOKUP(Proc[[#This Row],[App]],Table2[],3,0),"open")</f>
        <v>ok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5</v>
      </c>
      <c r="R6272" s="178" t="s">
        <v>8561</v>
      </c>
      <c r="S6272" s="183"/>
    </row>
    <row r="6273" spans="1:19" hidden="1">
      <c r="A6273" s="184" t="s">
        <v>8577</v>
      </c>
      <c r="B6273" s="183" t="str">
        <f>IFERROR(VLOOKUP(Proc[[#This Row],[App]],Table2[],3,0),"open")</f>
        <v>ok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5</v>
      </c>
      <c r="R6273" s="178" t="s">
        <v>8561</v>
      </c>
      <c r="S6273" s="183"/>
    </row>
    <row r="6274" spans="1:19" hidden="1">
      <c r="A6274" s="184" t="s">
        <v>8577</v>
      </c>
      <c r="B6274" s="183" t="str">
        <f>IFERROR(VLOOKUP(Proc[[#This Row],[App]],Table2[],3,0),"open")</f>
        <v>ok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5</v>
      </c>
      <c r="R6274" s="178" t="s">
        <v>8561</v>
      </c>
      <c r="S6274" s="183"/>
    </row>
    <row r="6275" spans="1:19" hidden="1">
      <c r="A6275" s="184" t="s">
        <v>8577</v>
      </c>
      <c r="B6275" s="183" t="str">
        <f>IFERROR(VLOOKUP(Proc[[#This Row],[App]],Table2[],3,0),"open")</f>
        <v>ok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5</v>
      </c>
      <c r="R6275" s="178" t="s">
        <v>8561</v>
      </c>
      <c r="S6275" s="183"/>
    </row>
    <row r="6276" spans="1:19" hidden="1">
      <c r="A6276" s="184" t="s">
        <v>8577</v>
      </c>
      <c r="B6276" s="183" t="str">
        <f>IFERROR(VLOOKUP(Proc[[#This Row],[App]],Table2[],3,0),"open")</f>
        <v>ok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5</v>
      </c>
      <c r="R6276" s="178" t="s">
        <v>8561</v>
      </c>
      <c r="S6276" s="183"/>
    </row>
    <row r="6277" spans="1:19" hidden="1">
      <c r="A6277" s="184" t="s">
        <v>8577</v>
      </c>
      <c r="B6277" s="183" t="str">
        <f>IFERROR(VLOOKUP(Proc[[#This Row],[App]],Table2[],3,0),"open")</f>
        <v>ok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5</v>
      </c>
      <c r="R6277" s="178" t="s">
        <v>8561</v>
      </c>
      <c r="S6277" s="183"/>
    </row>
    <row r="6278" spans="1:19" hidden="1">
      <c r="A6278" s="184" t="s">
        <v>8577</v>
      </c>
      <c r="B6278" s="183" t="str">
        <f>IFERROR(VLOOKUP(Proc[[#This Row],[App]],Table2[],3,0),"open")</f>
        <v>ok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5</v>
      </c>
      <c r="R6278" s="178" t="s">
        <v>8561</v>
      </c>
      <c r="S6278" s="183"/>
    </row>
    <row r="6279" spans="1:19" hidden="1">
      <c r="A6279" s="184" t="s">
        <v>8577</v>
      </c>
      <c r="B6279" s="183" t="str">
        <f>IFERROR(VLOOKUP(Proc[[#This Row],[App]],Table2[],3,0),"open")</f>
        <v>ok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5</v>
      </c>
      <c r="R6279" s="178" t="s">
        <v>8561</v>
      </c>
      <c r="S6279" s="183"/>
    </row>
    <row r="6280" spans="1:19" hidden="1">
      <c r="A6280" s="184" t="s">
        <v>8577</v>
      </c>
      <c r="B6280" s="183" t="str">
        <f>IFERROR(VLOOKUP(Proc[[#This Row],[App]],Table2[],3,0),"open")</f>
        <v>ok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5</v>
      </c>
      <c r="R6280" s="178" t="s">
        <v>8561</v>
      </c>
      <c r="S6280" s="183"/>
    </row>
    <row r="6281" spans="1:19" hidden="1">
      <c r="A6281" s="184" t="s">
        <v>8577</v>
      </c>
      <c r="B6281" s="183" t="str">
        <f>IFERROR(VLOOKUP(Proc[[#This Row],[App]],Table2[],3,0),"open")</f>
        <v>ok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5</v>
      </c>
      <c r="R6281" s="178" t="s">
        <v>8561</v>
      </c>
      <c r="S6281" s="183"/>
    </row>
    <row r="6282" spans="1:19" hidden="1">
      <c r="A6282" s="184" t="s">
        <v>8577</v>
      </c>
      <c r="B6282" s="183" t="str">
        <f>IFERROR(VLOOKUP(Proc[[#This Row],[App]],Table2[],3,0),"open")</f>
        <v>ok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5</v>
      </c>
      <c r="R6282" s="178" t="s">
        <v>8561</v>
      </c>
      <c r="S6282" s="183"/>
    </row>
    <row r="6283" spans="1:19" hidden="1">
      <c r="A6283" s="184" t="s">
        <v>8577</v>
      </c>
      <c r="B6283" s="183" t="str">
        <f>IFERROR(VLOOKUP(Proc[[#This Row],[App]],Table2[],3,0),"open")</f>
        <v>ok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5</v>
      </c>
      <c r="R6283" s="178" t="s">
        <v>8561</v>
      </c>
      <c r="S6283" s="183"/>
    </row>
    <row r="6284" spans="1:19" hidden="1">
      <c r="A6284" s="184" t="s">
        <v>8577</v>
      </c>
      <c r="B6284" s="183" t="str">
        <f>IFERROR(VLOOKUP(Proc[[#This Row],[App]],Table2[],3,0),"open")</f>
        <v>ok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5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5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5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5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5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5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5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5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5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5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5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5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5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5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5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5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5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5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5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5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5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5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5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5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5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5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5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5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5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5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5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5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5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5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5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5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5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5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5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5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5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5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5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5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5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5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5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5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5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5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5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5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5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5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5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5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5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5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5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5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5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5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e">
        <f>IF(Proc[[#This Row],[Author]]="Marcela Urrego",VLOOKUP(LEFT(Proc[[#This Row],[Requested]],1),Table3[#All],2,0),VLOOKUP(Proc[[#This Row],[Author]],Table4[],2,0))</f>
        <v>#N/A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5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e">
        <f>IF(Proc[[#This Row],[Author]]="Marcela Urrego",VLOOKUP(LEFT(Proc[[#This Row],[Requested]],1),Table3[#All],2,0),VLOOKUP(Proc[[#This Row],[Author]],Table4[],2,0))</f>
        <v>#N/A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5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e">
        <f>IF(Proc[[#This Row],[Author]]="Marcela Urrego",VLOOKUP(LEFT(Proc[[#This Row],[Requested]],1),Table3[#All],2,0),VLOOKUP(Proc[[#This Row],[Author]],Table4[],2,0))</f>
        <v>#N/A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5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e">
        <f>IF(Proc[[#This Row],[Author]]="Marcela Urrego",VLOOKUP(LEFT(Proc[[#This Row],[Requested]],1),Table3[#All],2,0),VLOOKUP(Proc[[#This Row],[Author]],Table4[],2,0))</f>
        <v>#N/A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5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e">
        <f>IF(Proc[[#This Row],[Author]]="Marcela Urrego",VLOOKUP(LEFT(Proc[[#This Row],[Requested]],1),Table3[#All],2,0),VLOOKUP(Proc[[#This Row],[Author]],Table4[],2,0))</f>
        <v>#N/A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5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e">
        <f>IF(Proc[[#This Row],[Author]]="Marcela Urrego",VLOOKUP(LEFT(Proc[[#This Row],[Requested]],1),Table3[#All],2,0),VLOOKUP(Proc[[#This Row],[Author]],Table4[],2,0))</f>
        <v>#N/A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5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e">
        <f>IF(Proc[[#This Row],[Author]]="Marcela Urrego",VLOOKUP(LEFT(Proc[[#This Row],[Requested]],1),Table3[#All],2,0),VLOOKUP(Proc[[#This Row],[Author]],Table4[],2,0))</f>
        <v>#N/A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5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e">
        <f>IF(Proc[[#This Row],[Author]]="Marcela Urrego",VLOOKUP(LEFT(Proc[[#This Row],[Requested]],1),Table3[#All],2,0),VLOOKUP(Proc[[#This Row],[Author]],Table4[],2,0))</f>
        <v>#N/A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5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5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5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5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5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5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5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5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5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5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5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5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5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5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5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5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5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5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5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5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5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5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5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5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5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5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5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5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5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5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5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5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5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5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5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5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5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5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5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5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5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5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5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5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5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5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5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5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5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5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5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5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5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5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5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5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5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5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5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5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5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5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5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5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5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5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5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5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5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5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5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5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5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5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5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5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5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5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5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5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5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5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5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5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5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5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5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5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5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5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5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5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5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5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5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5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5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5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5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5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5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5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5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5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5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5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5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5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5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5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5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5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5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5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5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5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5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5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5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5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5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5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5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5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5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5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5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5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5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5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5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5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5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5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5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5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5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5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5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5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5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5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5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5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5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5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5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5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5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5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5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5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5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5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5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5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5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5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5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5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5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5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5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5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5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5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5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5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5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5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5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5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5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5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5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5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5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5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5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5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5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5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5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5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5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5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5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5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5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5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5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5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5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5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5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5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5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5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5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5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5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5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5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5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5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5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5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5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5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5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5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5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5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5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5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5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5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5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5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5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5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5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5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5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5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5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5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5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5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5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5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5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5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5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5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5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5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5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5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5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5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5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5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5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5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5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5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5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5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5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5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5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5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5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5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5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5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5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5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5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5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5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5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5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5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5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5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5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5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5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5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5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5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5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5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5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5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5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5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5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5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5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5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5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5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5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5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5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5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5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5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5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5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5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5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5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5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5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5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5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5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5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5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5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5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5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5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5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5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5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5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5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5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5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5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5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5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5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5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5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5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5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5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5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5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5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5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5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5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5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5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5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5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5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5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5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5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5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5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5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5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5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5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5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5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5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5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5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5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5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5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5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5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5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5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5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5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5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5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5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5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5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5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5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5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5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5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5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5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5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5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5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5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5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5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5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5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5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5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5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5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5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5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5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5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5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5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5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5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5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5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5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5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5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5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5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5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5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5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5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5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5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5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5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5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5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5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5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5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5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5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5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5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5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5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5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5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5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5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5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5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5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5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5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5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5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5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5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5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5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5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5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5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5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5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5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5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5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5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5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5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5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5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5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5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5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5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5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5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5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5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5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5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5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5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5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5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5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5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5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5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5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5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5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5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5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5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5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5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5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5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5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5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5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5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5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5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5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5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5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5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5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5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5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5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5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5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5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5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5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5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5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5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5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5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5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5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5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5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5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5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5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5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5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5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5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5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5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5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5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5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5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5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5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5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5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5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5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5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5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5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5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5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5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5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5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5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5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5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5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5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5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5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5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5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5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5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5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5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5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5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5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5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5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5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5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5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5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5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5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5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5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5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5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5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5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5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5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5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5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5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5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5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5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5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5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5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5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5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5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5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5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5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5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5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5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5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5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5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5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5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5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5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5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5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5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5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5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5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5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5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5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5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5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5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5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5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5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5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5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5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5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5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5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5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5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5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5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5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5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5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5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5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5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5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5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5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5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5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5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5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5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5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5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5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5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5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5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5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5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5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5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5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5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5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5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5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5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5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5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5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5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5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5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5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5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5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5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5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5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5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5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5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5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5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5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5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5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5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5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5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5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5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5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5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5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5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5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5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5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5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5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5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5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5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5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5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5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5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5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5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5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5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5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5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5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5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5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5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5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5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5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5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5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5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5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5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5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5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5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5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5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5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5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5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5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5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5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5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5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5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5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5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5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5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5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5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5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5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5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5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5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5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5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5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5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5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5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5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5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5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5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5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5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5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5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5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5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5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5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5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5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5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5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5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5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5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5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5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5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5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5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5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5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5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5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5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5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5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5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5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5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5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5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5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5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5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5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5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5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5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5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5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5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5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5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5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5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5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5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5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5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5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5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5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5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5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5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5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5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5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5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5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5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5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5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5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5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5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5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5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5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5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5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5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5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5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5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5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5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5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5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5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5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5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5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5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5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5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5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5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5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5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5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5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5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5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5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5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5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5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5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5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5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5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5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5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5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5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5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5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5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5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5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5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5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5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5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5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5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5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5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5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5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5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5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5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5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5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5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5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5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5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5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5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5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5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5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5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5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5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5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5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5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5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5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5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5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5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5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5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5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5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5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5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5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5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5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5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5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5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5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5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5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5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5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5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5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5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5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5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5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5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5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5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5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5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5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5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5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5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5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5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5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5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5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5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5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5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5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5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5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5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5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5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5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5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5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5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5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5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5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5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5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5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5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5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5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5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5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5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5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5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5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5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5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5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5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5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5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5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5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5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5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5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5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5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5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5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5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5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5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5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5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5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5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5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5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5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5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5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5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5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5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5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5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5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5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5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5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5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5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5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5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5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5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5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5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5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5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5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5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5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5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5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5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5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5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5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5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5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5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5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5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5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5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5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5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5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5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5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5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5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5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5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5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5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5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5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5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5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5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5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5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5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5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5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5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5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5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5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5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5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5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5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5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5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5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5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5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5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5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5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5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5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5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5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5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5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5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5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5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5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5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5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5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5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5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5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5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5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5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5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5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5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5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5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5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5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5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5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5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5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5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5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5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5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5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5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5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5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5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5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5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5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5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5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5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5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5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5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5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5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5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5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5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5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5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5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5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5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5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on track</v>
      </c>
      <c r="Q7455" s="3">
        <f ca="1">IF(Proc[[#This Row],[DateClosed]]="",ABS(NETWORKDAYS(Proc[[#This Row],[DateOpened]],TODAY()))-1,ABS(NETWORKDAYS(Proc[[#This Row],[DateOpened]],Proc[[#This Row],[DateClosed]]))-1)</f>
        <v>5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on track</v>
      </c>
      <c r="Q7456" s="3">
        <f ca="1">IF(Proc[[#This Row],[DateClosed]]="",ABS(NETWORKDAYS(Proc[[#This Row],[DateOpened]],TODAY()))-1,ABS(NETWORKDAYS(Proc[[#This Row],[DateOpened]],Proc[[#This Row],[DateClosed]]))-1)</f>
        <v>5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on track</v>
      </c>
      <c r="Q7457" s="3">
        <f ca="1">IF(Proc[[#This Row],[DateClosed]]="",ABS(NETWORKDAYS(Proc[[#This Row],[DateOpened]],TODAY()))-1,ABS(NETWORKDAYS(Proc[[#This Row],[DateOpened]],Proc[[#This Row],[DateClosed]]))-1)</f>
        <v>5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on track</v>
      </c>
      <c r="Q7458" s="3">
        <f ca="1">IF(Proc[[#This Row],[DateClosed]]="",ABS(NETWORKDAYS(Proc[[#This Row],[DateOpened]],TODAY()))-1,ABS(NETWORKDAYS(Proc[[#This Row],[DateOpened]],Proc[[#This Row],[DateClosed]]))-1)</f>
        <v>5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on track</v>
      </c>
      <c r="Q7459" s="3">
        <f ca="1">IF(Proc[[#This Row],[DateClosed]]="",ABS(NETWORKDAYS(Proc[[#This Row],[DateOpened]],TODAY()))-1,ABS(NETWORKDAYS(Proc[[#This Row],[DateOpened]],Proc[[#This Row],[DateClosed]]))-1)</f>
        <v>5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on track</v>
      </c>
      <c r="Q7460" s="3">
        <f ca="1">IF(Proc[[#This Row],[DateClosed]]="",ABS(NETWORKDAYS(Proc[[#This Row],[DateOpened]],TODAY()))-1,ABS(NETWORKDAYS(Proc[[#This Row],[DateOpened]],Proc[[#This Row],[DateClosed]]))-1)</f>
        <v>5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on track</v>
      </c>
      <c r="Q7461" s="3">
        <f ca="1">IF(Proc[[#This Row],[DateClosed]]="",ABS(NETWORKDAYS(Proc[[#This Row],[DateOpened]],TODAY()))-1,ABS(NETWORKDAYS(Proc[[#This Row],[DateOpened]],Proc[[#This Row],[DateClosed]]))-1)</f>
        <v>3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on track</v>
      </c>
      <c r="Q7462" s="3">
        <f ca="1">IF(Proc[[#This Row],[DateClosed]]="",ABS(NETWORKDAYS(Proc[[#This Row],[DateOpened]],TODAY()))-1,ABS(NETWORKDAYS(Proc[[#This Row],[DateOpened]],Proc[[#This Row],[DateClosed]]))-1)</f>
        <v>3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on track</v>
      </c>
      <c r="Q7463" s="3">
        <f ca="1">IF(Proc[[#This Row],[DateClosed]]="",ABS(NETWORKDAYS(Proc[[#This Row],[DateOpened]],TODAY()))-1,ABS(NETWORKDAYS(Proc[[#This Row],[DateOpened]],Proc[[#This Row],[DateClosed]]))-1)</f>
        <v>3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on track</v>
      </c>
      <c r="Q7464" s="3">
        <f ca="1">IF(Proc[[#This Row],[DateClosed]]="",ABS(NETWORKDAYS(Proc[[#This Row],[DateOpened]],TODAY()))-1,ABS(NETWORKDAYS(Proc[[#This Row],[DateOpened]],Proc[[#This Row],[DateClosed]]))-1)</f>
        <v>3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on track</v>
      </c>
      <c r="Q7465" s="3">
        <f ca="1">IF(Proc[[#This Row],[DateClosed]]="",ABS(NETWORKDAYS(Proc[[#This Row],[DateOpened]],TODAY()))-1,ABS(NETWORKDAYS(Proc[[#This Row],[DateOpened]],Proc[[#This Row],[DateClosed]]))-1)</f>
        <v>3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on track</v>
      </c>
      <c r="Q7466" s="3">
        <f ca="1">IF(Proc[[#This Row],[DateClosed]]="",ABS(NETWORKDAYS(Proc[[#This Row],[DateOpened]],TODAY()))-1,ABS(NETWORKDAYS(Proc[[#This Row],[DateOpened]],Proc[[#This Row],[DateClosed]]))-1)</f>
        <v>3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on track</v>
      </c>
      <c r="Q7467" s="3">
        <f ca="1">IF(Proc[[#This Row],[DateClosed]]="",ABS(NETWORKDAYS(Proc[[#This Row],[DateOpened]],TODAY()))-1,ABS(NETWORKDAYS(Proc[[#This Row],[DateOpened]],Proc[[#This Row],[DateClosed]]))-1)</f>
        <v>3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on track</v>
      </c>
      <c r="Q7468" s="3">
        <f ca="1">IF(Proc[[#This Row],[DateClosed]]="",ABS(NETWORKDAYS(Proc[[#This Row],[DateOpened]],TODAY()))-1,ABS(NETWORKDAYS(Proc[[#This Row],[DateOpened]],Proc[[#This Row],[DateClosed]]))-1)</f>
        <v>3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on track</v>
      </c>
      <c r="Q7469" s="3">
        <f ca="1">IF(Proc[[#This Row],[DateClosed]]="",ABS(NETWORKDAYS(Proc[[#This Row],[DateOpened]],TODAY()))-1,ABS(NETWORKDAYS(Proc[[#This Row],[DateOpened]],Proc[[#This Row],[DateClosed]]))-1)</f>
        <v>3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on track</v>
      </c>
      <c r="Q7470" s="3">
        <f ca="1">IF(Proc[[#This Row],[DateClosed]]="",ABS(NETWORKDAYS(Proc[[#This Row],[DateOpened]],TODAY()))-1,ABS(NETWORKDAYS(Proc[[#This Row],[DateOpened]],Proc[[#This Row],[DateClosed]]))-1)</f>
        <v>3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on track</v>
      </c>
      <c r="Q7471" s="3">
        <f ca="1">IF(Proc[[#This Row],[DateClosed]]="",ABS(NETWORKDAYS(Proc[[#This Row],[DateOpened]],TODAY()))-1,ABS(NETWORKDAYS(Proc[[#This Row],[DateOpened]],Proc[[#This Row],[DateClosed]]))-1)</f>
        <v>3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on track</v>
      </c>
      <c r="Q7472" s="3">
        <f ca="1">IF(Proc[[#This Row],[DateClosed]]="",ABS(NETWORKDAYS(Proc[[#This Row],[DateOpened]],TODAY()))-1,ABS(NETWORKDAYS(Proc[[#This Row],[DateOpened]],Proc[[#This Row],[DateClosed]]))-1)</f>
        <v>3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on track</v>
      </c>
      <c r="Q7473" s="3">
        <f ca="1">IF(Proc[[#This Row],[DateClosed]]="",ABS(NETWORKDAYS(Proc[[#This Row],[DateOpened]],TODAY()))-1,ABS(NETWORKDAYS(Proc[[#This Row],[DateOpened]],Proc[[#This Row],[DateClosed]]))-1)</f>
        <v>3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on track</v>
      </c>
      <c r="Q7474" s="3">
        <f ca="1">IF(Proc[[#This Row],[DateClosed]]="",ABS(NETWORKDAYS(Proc[[#This Row],[DateOpened]],TODAY()))-1,ABS(NETWORKDAYS(Proc[[#This Row],[DateOpened]],Proc[[#This Row],[DateClosed]]))-1)</f>
        <v>3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on track</v>
      </c>
      <c r="Q7475" s="3">
        <f ca="1">IF(Proc[[#This Row],[DateClosed]]="",ABS(NETWORKDAYS(Proc[[#This Row],[DateOpened]],TODAY()))-1,ABS(NETWORKDAYS(Proc[[#This Row],[DateOpened]],Proc[[#This Row],[DateClosed]]))-1)</f>
        <v>3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on track</v>
      </c>
      <c r="Q7476" s="3">
        <f ca="1">IF(Proc[[#This Row],[DateClosed]]="",ABS(NETWORKDAYS(Proc[[#This Row],[DateOpened]],TODAY()))-1,ABS(NETWORKDAYS(Proc[[#This Row],[DateOpened]],Proc[[#This Row],[DateClosed]]))-1)</f>
        <v>3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on track</v>
      </c>
      <c r="Q7477" s="3">
        <f ca="1">IF(Proc[[#This Row],[DateClosed]]="",ABS(NETWORKDAYS(Proc[[#This Row],[DateOpened]],TODAY()))-1,ABS(NETWORKDAYS(Proc[[#This Row],[DateOpened]],Proc[[#This Row],[DateClosed]]))-1)</f>
        <v>3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on track</v>
      </c>
      <c r="Q7478" s="3">
        <f ca="1">IF(Proc[[#This Row],[DateClosed]]="",ABS(NETWORKDAYS(Proc[[#This Row],[DateOpened]],TODAY()))-1,ABS(NETWORKDAYS(Proc[[#This Row],[DateOpened]],Proc[[#This Row],[DateClosed]]))-1)</f>
        <v>3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on track</v>
      </c>
      <c r="Q7479" s="3">
        <f ca="1">IF(Proc[[#This Row],[DateClosed]]="",ABS(NETWORKDAYS(Proc[[#This Row],[DateOpened]],TODAY()))-1,ABS(NETWORKDAYS(Proc[[#This Row],[DateOpened]],Proc[[#This Row],[DateClosed]]))-1)</f>
        <v>3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on track</v>
      </c>
      <c r="Q7480" s="3">
        <f ca="1">IF(Proc[[#This Row],[DateClosed]]="",ABS(NETWORKDAYS(Proc[[#This Row],[DateOpened]],TODAY()))-1,ABS(NETWORKDAYS(Proc[[#This Row],[DateOpened]],Proc[[#This Row],[DateClosed]]))-1)</f>
        <v>3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on track</v>
      </c>
      <c r="Q7481" s="3">
        <f ca="1">IF(Proc[[#This Row],[DateClosed]]="",ABS(NETWORKDAYS(Proc[[#This Row],[DateOpened]],TODAY()))-1,ABS(NETWORKDAYS(Proc[[#This Row],[DateOpened]],Proc[[#This Row],[DateClosed]]))-1)</f>
        <v>3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on track</v>
      </c>
      <c r="Q7482" s="3">
        <f ca="1">IF(Proc[[#This Row],[DateClosed]]="",ABS(NETWORKDAYS(Proc[[#This Row],[DateOpened]],TODAY()))-1,ABS(NETWORKDAYS(Proc[[#This Row],[DateOpened]],Proc[[#This Row],[DateClosed]]))-1)</f>
        <v>3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9966</v>
      </c>
      <c r="F7483" s="186" t="s">
        <v>9966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on track</v>
      </c>
      <c r="Q7483" s="3">
        <f ca="1">IF(Proc[[#This Row],[DateClosed]]="",ABS(NETWORKDAYS(Proc[[#This Row],[DateOpened]],TODAY()))-1,ABS(NETWORKDAYS(Proc[[#This Row],[DateOpened]],Proc[[#This Row],[DateClosed]]))-1)</f>
        <v>3</v>
      </c>
      <c r="R7483" s="178" t="s">
        <v>489</v>
      </c>
      <c r="S7483" s="186"/>
    </row>
    <row r="7484" spans="1:19">
      <c r="A7484" t="s">
        <v>9971</v>
      </c>
      <c r="B7484" s="186" t="str">
        <f>IFERROR(VLOOKUP(Proc[[#This Row],[App]],Table2[],3,0),"open")</f>
        <v>open</v>
      </c>
      <c r="C7484" s="185" t="s">
        <v>370</v>
      </c>
      <c r="D7484" t="s">
        <v>9967</v>
      </c>
      <c r="E7484" t="s">
        <v>9969</v>
      </c>
      <c r="F7484" s="186"/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0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on track</v>
      </c>
      <c r="Q7484" s="3">
        <f ca="1">IF(Proc[[#This Row],[DateClosed]]="",ABS(NETWORKDAYS(Proc[[#This Row],[DateOpened]],TODAY()))-1,ABS(NETWORKDAYS(Proc[[#This Row],[DateOpened]],Proc[[#This Row],[DateClosed]]))-1)</f>
        <v>1</v>
      </c>
      <c r="R7484" s="178" t="s">
        <v>490</v>
      </c>
      <c r="S7484" s="186"/>
    </row>
    <row r="7485" spans="1:19">
      <c r="A7485" s="185" t="s">
        <v>9971</v>
      </c>
      <c r="B7485" s="186" t="str">
        <f>IFERROR(VLOOKUP(Proc[[#This Row],[App]],Table2[],3,0),"open")</f>
        <v>open</v>
      </c>
      <c r="C7485" s="188" t="s">
        <v>370</v>
      </c>
      <c r="D7485" t="s">
        <v>9968</v>
      </c>
      <c r="E7485" t="s">
        <v>9970</v>
      </c>
      <c r="F7485" s="189"/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0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on track</v>
      </c>
      <c r="Q7485" s="3">
        <f ca="1">IF(Proc[[#This Row],[DateClosed]]="",ABS(NETWORKDAYS(Proc[[#This Row],[DateOpened]],TODAY()))-1,ABS(NETWORKDAYS(Proc[[#This Row],[DateOpened]],Proc[[#This Row],[DateClosed]]))-1)</f>
        <v>1</v>
      </c>
      <c r="R7485" s="178" t="s">
        <v>490</v>
      </c>
      <c r="S7485" s="186"/>
    </row>
    <row r="7486" spans="1:19">
      <c r="A7486" t="s">
        <v>9972</v>
      </c>
      <c r="B7486" s="186" t="str">
        <f>IFERROR(VLOOKUP(Proc[[#This Row],[App]],Table2[],3,0),"open")</f>
        <v>open</v>
      </c>
      <c r="C7486" s="188" t="s">
        <v>370</v>
      </c>
      <c r="D7486" s="187" t="s">
        <v>10043</v>
      </c>
      <c r="E7486" s="190" t="s">
        <v>9974</v>
      </c>
      <c r="F7486" s="189"/>
      <c r="G7486" s="188" t="s">
        <v>400</v>
      </c>
      <c r="H7486" s="186" t="str">
        <f>IF(Proc[[#This Row],[type]]="LFF (MDG-F)",MID(Proc[[#This Row],[Obj]],13,10),"")</f>
        <v/>
      </c>
      <c r="J7486" s="186" t="b">
        <f>Proc[[#This Row],[Requested]]=Proc[[#This Row],[CurrentParent]]</f>
        <v>0</v>
      </c>
      <c r="K7486" s="186" t="str">
        <f>IF(Proc[[#This Row],[Author]]="Marcela Urrego",VLOOKUP(LEFT(Proc[[#This Row],[Requested]],1),Table3[#All],2,0),VLOOKUP(Proc[[#This Row],[Author]],Table4[],2,0))</f>
        <v>HC</v>
      </c>
      <c r="L7486" s="189" t="s">
        <v>9921</v>
      </c>
      <c r="M7486" s="178">
        <v>46071</v>
      </c>
      <c r="N7486" s="178"/>
      <c r="O7486" s="178"/>
      <c r="P7486" s="178" t="str">
        <f ca="1">IF(Proc[[#This Row],[DaysAgeing]]&gt;5,"yep","on track")</f>
        <v>on track</v>
      </c>
      <c r="Q7486" s="3">
        <f ca="1">IF(Proc[[#This Row],[DateClosed]]="",ABS(NETWORKDAYS(Proc[[#This Row],[DateOpened]],TODAY()))-1,ABS(NETWORKDAYS(Proc[[#This Row],[DateOpened]],Proc[[#This Row],[DateClosed]]))-1)</f>
        <v>1</v>
      </c>
      <c r="R7486" s="178" t="s">
        <v>7785</v>
      </c>
      <c r="S7486" s="186"/>
    </row>
    <row r="7487" spans="1:19">
      <c r="A7487" t="s">
        <v>9975</v>
      </c>
      <c r="B7487" s="189" t="str">
        <f>IFERROR(VLOOKUP(Proc[[#This Row],[App]],Table2[],3,0),"open")</f>
        <v>open</v>
      </c>
      <c r="C7487" s="188" t="s">
        <v>370</v>
      </c>
      <c r="D7487" t="s">
        <v>10044</v>
      </c>
      <c r="E7487" t="s">
        <v>9999</v>
      </c>
      <c r="F7487" s="189"/>
      <c r="G7487" s="188" t="s">
        <v>400</v>
      </c>
      <c r="H7487" s="189" t="str">
        <f>IF(Proc[[#This Row],[type]]="LFF (MDG-F)",MID(Proc[[#This Row],[Obj]],13,10),"")</f>
        <v/>
      </c>
      <c r="J7487" s="189" t="b">
        <f>Proc[[#This Row],[Requested]]=Proc[[#This Row],[CurrentParent]]</f>
        <v>0</v>
      </c>
      <c r="K7487" s="189" t="str">
        <f>IF(Proc[[#This Row],[Author]]="Marcela Urrego",VLOOKUP(LEFT(Proc[[#This Row],[Requested]],1),Table3[#All],2,0),VLOOKUP(Proc[[#This Row],[Author]],Table4[],2,0))</f>
        <v>EL</v>
      </c>
      <c r="L7487" s="189" t="s">
        <v>9921</v>
      </c>
      <c r="M7487" s="178">
        <v>46071</v>
      </c>
      <c r="N7487" s="178"/>
      <c r="O7487" s="178"/>
      <c r="P7487" s="178" t="str">
        <f ca="1">IF(Proc[[#This Row],[DaysAgeing]]&gt;5,"yep","on track")</f>
        <v>on track</v>
      </c>
      <c r="Q7487" s="3">
        <f ca="1">IF(Proc[[#This Row],[DateClosed]]="",ABS(NETWORKDAYS(Proc[[#This Row],[DateOpened]],TODAY()))-1,ABS(NETWORKDAYS(Proc[[#This Row],[DateOpened]],Proc[[#This Row],[DateClosed]]))-1)</f>
        <v>1</v>
      </c>
      <c r="R7487" s="178" t="s">
        <v>5708</v>
      </c>
      <c r="S7487" s="189"/>
    </row>
    <row r="7488" spans="1:19">
      <c r="A7488" s="188" t="s">
        <v>9975</v>
      </c>
      <c r="B7488" s="189" t="str">
        <f>IFERROR(VLOOKUP(Proc[[#This Row],[App]],Table2[],3,0),"open")</f>
        <v>open</v>
      </c>
      <c r="C7488" s="188" t="s">
        <v>375</v>
      </c>
      <c r="D7488" t="s">
        <v>10045</v>
      </c>
      <c r="E7488" t="s">
        <v>10000</v>
      </c>
      <c r="F7488" s="189"/>
      <c r="G7488" s="188" t="s">
        <v>406</v>
      </c>
      <c r="H7488" s="189" t="str">
        <f>IF(Proc[[#This Row],[type]]="LFF (MDG-F)",MID(Proc[[#This Row],[Obj]],13,10),"")</f>
        <v>TW03C00421</v>
      </c>
      <c r="I7488" s="188"/>
      <c r="J7488" s="189" t="b">
        <f>Proc[[#This Row],[Requested]]=Proc[[#This Row],[CurrentParent]]</f>
        <v>0</v>
      </c>
      <c r="K7488" s="189" t="str">
        <f>IF(Proc[[#This Row],[Author]]="Marcela Urrego",VLOOKUP(LEFT(Proc[[#This Row],[Requested]],1),Table3[#All],2,0),VLOOKUP(Proc[[#This Row],[Author]],Table4[],2,0))</f>
        <v>EL</v>
      </c>
      <c r="L7488" s="189" t="s">
        <v>9921</v>
      </c>
      <c r="M7488" s="178">
        <v>46071</v>
      </c>
      <c r="N7488" s="178"/>
      <c r="O7488" s="178"/>
      <c r="P7488" s="178" t="str">
        <f ca="1">IF(Proc[[#This Row],[DaysAgeing]]&gt;5,"yep","on track")</f>
        <v>on track</v>
      </c>
      <c r="Q7488" s="3">
        <f ca="1">IF(Proc[[#This Row],[DateClosed]]="",ABS(NETWORKDAYS(Proc[[#This Row],[DateOpened]],TODAY()))-1,ABS(NETWORKDAYS(Proc[[#This Row],[DateOpened]],Proc[[#This Row],[DateClosed]]))-1)</f>
        <v>1</v>
      </c>
      <c r="R7488" s="178" t="s">
        <v>5708</v>
      </c>
      <c r="S7488" s="189"/>
    </row>
    <row r="7489" spans="1:19">
      <c r="A7489" s="188" t="s">
        <v>9975</v>
      </c>
      <c r="B7489" s="189" t="str">
        <f>IFERROR(VLOOKUP(Proc[[#This Row],[App]],Table2[],3,0),"open")</f>
        <v>open</v>
      </c>
      <c r="C7489" s="188" t="s">
        <v>370</v>
      </c>
      <c r="D7489" t="s">
        <v>8552</v>
      </c>
      <c r="E7489" t="s">
        <v>8469</v>
      </c>
      <c r="F7489" s="189"/>
      <c r="G7489" s="188" t="s">
        <v>400</v>
      </c>
      <c r="H7489" s="189" t="str">
        <f>IF(Proc[[#This Row],[type]]="LFF (MDG-F)",MID(Proc[[#This Row],[Obj]],13,10),"")</f>
        <v/>
      </c>
      <c r="I7489" s="188"/>
      <c r="J7489" s="189" t="b">
        <f>Proc[[#This Row],[Requested]]=Proc[[#This Row],[CurrentParent]]</f>
        <v>0</v>
      </c>
      <c r="K7489" s="189" t="str">
        <f>IF(Proc[[#This Row],[Author]]="Marcela Urrego",VLOOKUP(LEFT(Proc[[#This Row],[Requested]],1),Table3[#All],2,0),VLOOKUP(Proc[[#This Row],[Author]],Table4[],2,0))</f>
        <v>EL</v>
      </c>
      <c r="L7489" s="189" t="s">
        <v>9921</v>
      </c>
      <c r="M7489" s="178">
        <v>46071</v>
      </c>
      <c r="N7489" s="178"/>
      <c r="O7489" s="178"/>
      <c r="P7489" s="178" t="str">
        <f ca="1">IF(Proc[[#This Row],[DaysAgeing]]&gt;5,"yep","on track")</f>
        <v>on track</v>
      </c>
      <c r="Q7489" s="3">
        <f ca="1">IF(Proc[[#This Row],[DateClosed]]="",ABS(NETWORKDAYS(Proc[[#This Row],[DateOpened]],TODAY()))-1,ABS(NETWORKDAYS(Proc[[#This Row],[DateOpened]],Proc[[#This Row],[DateClosed]]))-1)</f>
        <v>1</v>
      </c>
      <c r="R7489" s="178" t="s">
        <v>5708</v>
      </c>
      <c r="S7489" s="189"/>
    </row>
    <row r="7490" spans="1:19">
      <c r="A7490" s="188" t="s">
        <v>9975</v>
      </c>
      <c r="B7490" s="189" t="str">
        <f>IFERROR(VLOOKUP(Proc[[#This Row],[App]],Table2[],3,0),"open")</f>
        <v>open</v>
      </c>
      <c r="C7490" s="188" t="s">
        <v>370</v>
      </c>
      <c r="D7490" t="s">
        <v>8553</v>
      </c>
      <c r="E7490" t="s">
        <v>8469</v>
      </c>
      <c r="F7490" s="189"/>
      <c r="G7490" s="188" t="s">
        <v>400</v>
      </c>
      <c r="H7490" s="189" t="str">
        <f>IF(Proc[[#This Row],[type]]="LFF (MDG-F)",MID(Proc[[#This Row],[Obj]],13,10),"")</f>
        <v/>
      </c>
      <c r="I7490" s="188"/>
      <c r="J7490" s="189" t="b">
        <f>Proc[[#This Row],[Requested]]=Proc[[#This Row],[CurrentParent]]</f>
        <v>0</v>
      </c>
      <c r="K7490" s="189" t="str">
        <f>IF(Proc[[#This Row],[Author]]="Marcela Urrego",VLOOKUP(LEFT(Proc[[#This Row],[Requested]],1),Table3[#All],2,0),VLOOKUP(Proc[[#This Row],[Author]],Table4[],2,0))</f>
        <v>EL</v>
      </c>
      <c r="L7490" s="189" t="s">
        <v>9921</v>
      </c>
      <c r="M7490" s="178">
        <v>46071</v>
      </c>
      <c r="N7490" s="178"/>
      <c r="O7490" s="178"/>
      <c r="P7490" s="178" t="str">
        <f ca="1">IF(Proc[[#This Row],[DaysAgeing]]&gt;5,"yep","on track")</f>
        <v>on track</v>
      </c>
      <c r="Q7490" s="3">
        <f ca="1">IF(Proc[[#This Row],[DateClosed]]="",ABS(NETWORKDAYS(Proc[[#This Row],[DateOpened]],TODAY()))-1,ABS(NETWORKDAYS(Proc[[#This Row],[DateOpened]],Proc[[#This Row],[DateClosed]]))-1)</f>
        <v>1</v>
      </c>
      <c r="R7490" s="178" t="s">
        <v>5708</v>
      </c>
      <c r="S7490" s="189"/>
    </row>
    <row r="7491" spans="1:19">
      <c r="A7491" s="188" t="s">
        <v>9975</v>
      </c>
      <c r="B7491" s="189" t="str">
        <f>IFERROR(VLOOKUP(Proc[[#This Row],[App]],Table2[],3,0),"open")</f>
        <v>open</v>
      </c>
      <c r="C7491" s="188" t="s">
        <v>370</v>
      </c>
      <c r="D7491" t="s">
        <v>10046</v>
      </c>
      <c r="E7491" t="s">
        <v>8469</v>
      </c>
      <c r="F7491" s="189"/>
      <c r="G7491" s="188" t="s">
        <v>400</v>
      </c>
      <c r="H7491" s="189" t="str">
        <f>IF(Proc[[#This Row],[type]]="LFF (MDG-F)",MID(Proc[[#This Row],[Obj]],13,10),"")</f>
        <v/>
      </c>
      <c r="I7491" s="188"/>
      <c r="J7491" s="189" t="b">
        <f>Proc[[#This Row],[Requested]]=Proc[[#This Row],[CurrentParent]]</f>
        <v>0</v>
      </c>
      <c r="K7491" s="189" t="str">
        <f>IF(Proc[[#This Row],[Author]]="Marcela Urrego",VLOOKUP(LEFT(Proc[[#This Row],[Requested]],1),Table3[#All],2,0),VLOOKUP(Proc[[#This Row],[Author]],Table4[],2,0))</f>
        <v>EL</v>
      </c>
      <c r="L7491" s="189" t="s">
        <v>9921</v>
      </c>
      <c r="M7491" s="178">
        <v>46071</v>
      </c>
      <c r="N7491" s="178"/>
      <c r="O7491" s="178"/>
      <c r="P7491" s="178" t="str">
        <f ca="1">IF(Proc[[#This Row],[DaysAgeing]]&gt;5,"yep","on track")</f>
        <v>on track</v>
      </c>
      <c r="Q7491" s="3">
        <f ca="1">IF(Proc[[#This Row],[DateClosed]]="",ABS(NETWORKDAYS(Proc[[#This Row],[DateOpened]],TODAY()))-1,ABS(NETWORKDAYS(Proc[[#This Row],[DateOpened]],Proc[[#This Row],[DateClosed]]))-1)</f>
        <v>1</v>
      </c>
      <c r="R7491" s="178" t="s">
        <v>5708</v>
      </c>
      <c r="S7491" s="189"/>
    </row>
    <row r="7492" spans="1:19">
      <c r="A7492" s="188" t="s">
        <v>9975</v>
      </c>
      <c r="B7492" s="189" t="str">
        <f>IFERROR(VLOOKUP(Proc[[#This Row],[App]],Table2[],3,0),"open")</f>
        <v>open</v>
      </c>
      <c r="C7492" s="188" t="s">
        <v>370</v>
      </c>
      <c r="D7492" t="s">
        <v>10047</v>
      </c>
      <c r="E7492" t="s">
        <v>8469</v>
      </c>
      <c r="F7492" s="189"/>
      <c r="G7492" s="188" t="s">
        <v>400</v>
      </c>
      <c r="H7492" s="189" t="str">
        <f>IF(Proc[[#This Row],[type]]="LFF (MDG-F)",MID(Proc[[#This Row],[Obj]],13,10),"")</f>
        <v/>
      </c>
      <c r="I7492" s="188"/>
      <c r="J7492" s="189" t="b">
        <f>Proc[[#This Row],[Requested]]=Proc[[#This Row],[CurrentParent]]</f>
        <v>0</v>
      </c>
      <c r="K7492" s="189" t="str">
        <f>IF(Proc[[#This Row],[Author]]="Marcela Urrego",VLOOKUP(LEFT(Proc[[#This Row],[Requested]],1),Table3[#All],2,0),VLOOKUP(Proc[[#This Row],[Author]],Table4[],2,0))</f>
        <v>EL</v>
      </c>
      <c r="L7492" s="189" t="s">
        <v>9921</v>
      </c>
      <c r="M7492" s="178">
        <v>46071</v>
      </c>
      <c r="N7492" s="178"/>
      <c r="O7492" s="178"/>
      <c r="P7492" s="178" t="str">
        <f ca="1">IF(Proc[[#This Row],[DaysAgeing]]&gt;5,"yep","on track")</f>
        <v>on track</v>
      </c>
      <c r="Q7492" s="3">
        <f ca="1">IF(Proc[[#This Row],[DateClosed]]="",ABS(NETWORKDAYS(Proc[[#This Row],[DateOpened]],TODAY()))-1,ABS(NETWORKDAYS(Proc[[#This Row],[DateOpened]],Proc[[#This Row],[DateClosed]]))-1)</f>
        <v>1</v>
      </c>
      <c r="R7492" s="178" t="s">
        <v>5708</v>
      </c>
      <c r="S7492" s="189"/>
    </row>
    <row r="7493" spans="1:19">
      <c r="A7493" s="188" t="s">
        <v>9975</v>
      </c>
      <c r="B7493" s="189" t="str">
        <f>IFERROR(VLOOKUP(Proc[[#This Row],[App]],Table2[],3,0),"open")</f>
        <v>open</v>
      </c>
      <c r="C7493" s="188" t="s">
        <v>370</v>
      </c>
      <c r="D7493" t="s">
        <v>10048</v>
      </c>
      <c r="E7493" t="s">
        <v>8469</v>
      </c>
      <c r="F7493" s="189"/>
      <c r="G7493" s="188" t="s">
        <v>400</v>
      </c>
      <c r="H7493" s="189" t="str">
        <f>IF(Proc[[#This Row],[type]]="LFF (MDG-F)",MID(Proc[[#This Row],[Obj]],13,10),"")</f>
        <v/>
      </c>
      <c r="I7493" s="188"/>
      <c r="J7493" s="189" t="b">
        <f>Proc[[#This Row],[Requested]]=Proc[[#This Row],[CurrentParent]]</f>
        <v>0</v>
      </c>
      <c r="K7493" s="189" t="str">
        <f>IF(Proc[[#This Row],[Author]]="Marcela Urrego",VLOOKUP(LEFT(Proc[[#This Row],[Requested]],1),Table3[#All],2,0),VLOOKUP(Proc[[#This Row],[Author]],Table4[],2,0))</f>
        <v>EL</v>
      </c>
      <c r="L7493" s="189" t="s">
        <v>9921</v>
      </c>
      <c r="M7493" s="178">
        <v>46071</v>
      </c>
      <c r="N7493" s="178"/>
      <c r="O7493" s="178"/>
      <c r="P7493" s="178" t="str">
        <f ca="1">IF(Proc[[#This Row],[DaysAgeing]]&gt;5,"yep","on track")</f>
        <v>on track</v>
      </c>
      <c r="Q7493" s="3">
        <f ca="1">IF(Proc[[#This Row],[DateClosed]]="",ABS(NETWORKDAYS(Proc[[#This Row],[DateOpened]],TODAY()))-1,ABS(NETWORKDAYS(Proc[[#This Row],[DateOpened]],Proc[[#This Row],[DateClosed]]))-1)</f>
        <v>1</v>
      </c>
      <c r="R7493" s="178" t="s">
        <v>5708</v>
      </c>
      <c r="S7493" s="189"/>
    </row>
    <row r="7494" spans="1:19">
      <c r="A7494" s="188" t="s">
        <v>9975</v>
      </c>
      <c r="B7494" s="189" t="str">
        <f>IFERROR(VLOOKUP(Proc[[#This Row],[App]],Table2[],3,0),"open")</f>
        <v>open</v>
      </c>
      <c r="C7494" s="188" t="s">
        <v>370</v>
      </c>
      <c r="D7494" t="s">
        <v>10049</v>
      </c>
      <c r="E7494" t="s">
        <v>8469</v>
      </c>
      <c r="F7494" s="189"/>
      <c r="G7494" s="188" t="s">
        <v>400</v>
      </c>
      <c r="H7494" s="189" t="str">
        <f>IF(Proc[[#This Row],[type]]="LFF (MDG-F)",MID(Proc[[#This Row],[Obj]],13,10),"")</f>
        <v/>
      </c>
      <c r="I7494" s="188"/>
      <c r="J7494" s="189" t="b">
        <f>Proc[[#This Row],[Requested]]=Proc[[#This Row],[CurrentParent]]</f>
        <v>0</v>
      </c>
      <c r="K7494" s="189" t="str">
        <f>IF(Proc[[#This Row],[Author]]="Marcela Urrego",VLOOKUP(LEFT(Proc[[#This Row],[Requested]],1),Table3[#All],2,0),VLOOKUP(Proc[[#This Row],[Author]],Table4[],2,0))</f>
        <v>EL</v>
      </c>
      <c r="L7494" s="189" t="s">
        <v>9921</v>
      </c>
      <c r="M7494" s="178">
        <v>46071</v>
      </c>
      <c r="N7494" s="178"/>
      <c r="O7494" s="178"/>
      <c r="P7494" s="178" t="str">
        <f ca="1">IF(Proc[[#This Row],[DaysAgeing]]&gt;5,"yep","on track")</f>
        <v>on track</v>
      </c>
      <c r="Q7494" s="3">
        <f ca="1">IF(Proc[[#This Row],[DateClosed]]="",ABS(NETWORKDAYS(Proc[[#This Row],[DateOpened]],TODAY()))-1,ABS(NETWORKDAYS(Proc[[#This Row],[DateOpened]],Proc[[#This Row],[DateClosed]]))-1)</f>
        <v>1</v>
      </c>
      <c r="R7494" s="178" t="s">
        <v>5708</v>
      </c>
      <c r="S7494" s="189"/>
    </row>
    <row r="7495" spans="1:19">
      <c r="A7495" s="188" t="s">
        <v>9975</v>
      </c>
      <c r="B7495" s="189" t="str">
        <f>IFERROR(VLOOKUP(Proc[[#This Row],[App]],Table2[],3,0),"open")</f>
        <v>open</v>
      </c>
      <c r="C7495" s="188" t="s">
        <v>370</v>
      </c>
      <c r="D7495" t="s">
        <v>10050</v>
      </c>
      <c r="E7495" t="s">
        <v>8469</v>
      </c>
      <c r="F7495" s="189"/>
      <c r="G7495" s="188" t="s">
        <v>400</v>
      </c>
      <c r="H7495" s="189" t="str">
        <f>IF(Proc[[#This Row],[type]]="LFF (MDG-F)",MID(Proc[[#This Row],[Obj]],13,10),"")</f>
        <v/>
      </c>
      <c r="I7495" s="188"/>
      <c r="J7495" s="189" t="b">
        <f>Proc[[#This Row],[Requested]]=Proc[[#This Row],[CurrentParent]]</f>
        <v>0</v>
      </c>
      <c r="K7495" s="189" t="str">
        <f>IF(Proc[[#This Row],[Author]]="Marcela Urrego",VLOOKUP(LEFT(Proc[[#This Row],[Requested]],1),Table3[#All],2,0),VLOOKUP(Proc[[#This Row],[Author]],Table4[],2,0))</f>
        <v>EL</v>
      </c>
      <c r="L7495" s="189" t="s">
        <v>9921</v>
      </c>
      <c r="M7495" s="178">
        <v>46071</v>
      </c>
      <c r="N7495" s="178"/>
      <c r="O7495" s="178"/>
      <c r="P7495" s="178" t="str">
        <f ca="1">IF(Proc[[#This Row],[DaysAgeing]]&gt;5,"yep","on track")</f>
        <v>on track</v>
      </c>
      <c r="Q7495" s="3">
        <f ca="1">IF(Proc[[#This Row],[DateClosed]]="",ABS(NETWORKDAYS(Proc[[#This Row],[DateOpened]],TODAY()))-1,ABS(NETWORKDAYS(Proc[[#This Row],[DateOpened]],Proc[[#This Row],[DateClosed]]))-1)</f>
        <v>1</v>
      </c>
      <c r="R7495" s="178" t="s">
        <v>5708</v>
      </c>
      <c r="S7495" s="189"/>
    </row>
    <row r="7496" spans="1:19">
      <c r="A7496" s="188" t="s">
        <v>9975</v>
      </c>
      <c r="B7496" s="189" t="str">
        <f>IFERROR(VLOOKUP(Proc[[#This Row],[App]],Table2[],3,0),"open")</f>
        <v>open</v>
      </c>
      <c r="C7496" s="188" t="s">
        <v>370</v>
      </c>
      <c r="D7496" t="s">
        <v>10051</v>
      </c>
      <c r="E7496" t="s">
        <v>10001</v>
      </c>
      <c r="F7496" s="189"/>
      <c r="G7496" s="188" t="s">
        <v>400</v>
      </c>
      <c r="H7496" s="189" t="str">
        <f>IF(Proc[[#This Row],[type]]="LFF (MDG-F)",MID(Proc[[#This Row],[Obj]],13,10),"")</f>
        <v/>
      </c>
      <c r="I7496" s="188"/>
      <c r="J7496" s="189" t="b">
        <f>Proc[[#This Row],[Requested]]=Proc[[#This Row],[CurrentParent]]</f>
        <v>0</v>
      </c>
      <c r="K7496" s="189" t="str">
        <f>IF(Proc[[#This Row],[Author]]="Marcela Urrego",VLOOKUP(LEFT(Proc[[#This Row],[Requested]],1),Table3[#All],2,0),VLOOKUP(Proc[[#This Row],[Author]],Table4[],2,0))</f>
        <v>EL</v>
      </c>
      <c r="L7496" s="189" t="s">
        <v>9921</v>
      </c>
      <c r="M7496" s="178">
        <v>46071</v>
      </c>
      <c r="N7496" s="178"/>
      <c r="O7496" s="178"/>
      <c r="P7496" s="178" t="str">
        <f ca="1">IF(Proc[[#This Row],[DaysAgeing]]&gt;5,"yep","on track")</f>
        <v>on track</v>
      </c>
      <c r="Q7496" s="3">
        <f ca="1">IF(Proc[[#This Row],[DateClosed]]="",ABS(NETWORKDAYS(Proc[[#This Row],[DateOpened]],TODAY()))-1,ABS(NETWORKDAYS(Proc[[#This Row],[DateOpened]],Proc[[#This Row],[DateClosed]]))-1)</f>
        <v>1</v>
      </c>
      <c r="R7496" s="178" t="s">
        <v>5708</v>
      </c>
      <c r="S7496" s="189"/>
    </row>
    <row r="7497" spans="1:19">
      <c r="A7497" s="188" t="s">
        <v>9975</v>
      </c>
      <c r="B7497" s="189" t="str">
        <f>IFERROR(VLOOKUP(Proc[[#This Row],[App]],Table2[],3,0),"open")</f>
        <v>open</v>
      </c>
      <c r="C7497" s="188" t="s">
        <v>370</v>
      </c>
      <c r="D7497" t="s">
        <v>10052</v>
      </c>
      <c r="E7497" t="s">
        <v>10001</v>
      </c>
      <c r="F7497" s="189"/>
      <c r="G7497" s="188" t="s">
        <v>400</v>
      </c>
      <c r="H7497" s="189" t="str">
        <f>IF(Proc[[#This Row],[type]]="LFF (MDG-F)",MID(Proc[[#This Row],[Obj]],13,10),"")</f>
        <v/>
      </c>
      <c r="I7497" s="188"/>
      <c r="J7497" s="189" t="b">
        <f>Proc[[#This Row],[Requested]]=Proc[[#This Row],[CurrentParent]]</f>
        <v>0</v>
      </c>
      <c r="K7497" s="189" t="str">
        <f>IF(Proc[[#This Row],[Author]]="Marcela Urrego",VLOOKUP(LEFT(Proc[[#This Row],[Requested]],1),Table3[#All],2,0),VLOOKUP(Proc[[#This Row],[Author]],Table4[],2,0))</f>
        <v>EL</v>
      </c>
      <c r="L7497" s="189" t="s">
        <v>9921</v>
      </c>
      <c r="M7497" s="178">
        <v>46071</v>
      </c>
      <c r="N7497" s="178"/>
      <c r="O7497" s="178"/>
      <c r="P7497" s="178" t="str">
        <f ca="1">IF(Proc[[#This Row],[DaysAgeing]]&gt;5,"yep","on track")</f>
        <v>on track</v>
      </c>
      <c r="Q7497" s="3">
        <f ca="1">IF(Proc[[#This Row],[DateClosed]]="",ABS(NETWORKDAYS(Proc[[#This Row],[DateOpened]],TODAY()))-1,ABS(NETWORKDAYS(Proc[[#This Row],[DateOpened]],Proc[[#This Row],[DateClosed]]))-1)</f>
        <v>1</v>
      </c>
      <c r="R7497" s="178" t="s">
        <v>5708</v>
      </c>
      <c r="S7497" s="189"/>
    </row>
    <row r="7498" spans="1:19">
      <c r="A7498" s="188" t="s">
        <v>9975</v>
      </c>
      <c r="B7498" s="189" t="str">
        <f>IFERROR(VLOOKUP(Proc[[#This Row],[App]],Table2[],3,0),"open")</f>
        <v>open</v>
      </c>
      <c r="C7498" s="188" t="s">
        <v>370</v>
      </c>
      <c r="D7498" t="s">
        <v>10053</v>
      </c>
      <c r="E7498" t="s">
        <v>10001</v>
      </c>
      <c r="F7498" s="189"/>
      <c r="G7498" s="188" t="s">
        <v>400</v>
      </c>
      <c r="H7498" s="189" t="str">
        <f>IF(Proc[[#This Row],[type]]="LFF (MDG-F)",MID(Proc[[#This Row],[Obj]],13,10),"")</f>
        <v/>
      </c>
      <c r="I7498" s="188"/>
      <c r="J7498" s="189" t="b">
        <f>Proc[[#This Row],[Requested]]=Proc[[#This Row],[CurrentParent]]</f>
        <v>0</v>
      </c>
      <c r="K7498" s="189" t="str">
        <f>IF(Proc[[#This Row],[Author]]="Marcela Urrego",VLOOKUP(LEFT(Proc[[#This Row],[Requested]],1),Table3[#All],2,0),VLOOKUP(Proc[[#This Row],[Author]],Table4[],2,0))</f>
        <v>EL</v>
      </c>
      <c r="L7498" s="189" t="s">
        <v>9921</v>
      </c>
      <c r="M7498" s="178">
        <v>46071</v>
      </c>
      <c r="N7498" s="178"/>
      <c r="O7498" s="178"/>
      <c r="P7498" s="178" t="str">
        <f ca="1">IF(Proc[[#This Row],[DaysAgeing]]&gt;5,"yep","on track")</f>
        <v>on track</v>
      </c>
      <c r="Q7498" s="3">
        <f ca="1">IF(Proc[[#This Row],[DateClosed]]="",ABS(NETWORKDAYS(Proc[[#This Row],[DateOpened]],TODAY()))-1,ABS(NETWORKDAYS(Proc[[#This Row],[DateOpened]],Proc[[#This Row],[DateClosed]]))-1)</f>
        <v>1</v>
      </c>
      <c r="R7498" s="178" t="s">
        <v>5708</v>
      </c>
      <c r="S7498" s="189"/>
    </row>
    <row r="7499" spans="1:19">
      <c r="A7499" s="188" t="s">
        <v>9975</v>
      </c>
      <c r="B7499" s="189" t="str">
        <f>IFERROR(VLOOKUP(Proc[[#This Row],[App]],Table2[],3,0),"open")</f>
        <v>open</v>
      </c>
      <c r="C7499" s="188" t="s">
        <v>370</v>
      </c>
      <c r="D7499" t="s">
        <v>10054</v>
      </c>
      <c r="E7499" t="s">
        <v>10001</v>
      </c>
      <c r="F7499" s="189"/>
      <c r="G7499" s="188" t="s">
        <v>400</v>
      </c>
      <c r="H7499" s="189" t="str">
        <f>IF(Proc[[#This Row],[type]]="LFF (MDG-F)",MID(Proc[[#This Row],[Obj]],13,10),"")</f>
        <v/>
      </c>
      <c r="I7499" s="188"/>
      <c r="J7499" s="189" t="b">
        <f>Proc[[#This Row],[Requested]]=Proc[[#This Row],[CurrentParent]]</f>
        <v>0</v>
      </c>
      <c r="K7499" s="189" t="str">
        <f>IF(Proc[[#This Row],[Author]]="Marcela Urrego",VLOOKUP(LEFT(Proc[[#This Row],[Requested]],1),Table3[#All],2,0),VLOOKUP(Proc[[#This Row],[Author]],Table4[],2,0))</f>
        <v>EL</v>
      </c>
      <c r="L7499" s="189" t="s">
        <v>9921</v>
      </c>
      <c r="M7499" s="178">
        <v>46071</v>
      </c>
      <c r="N7499" s="178"/>
      <c r="O7499" s="178"/>
      <c r="P7499" s="178" t="str">
        <f ca="1">IF(Proc[[#This Row],[DaysAgeing]]&gt;5,"yep","on track")</f>
        <v>on track</v>
      </c>
      <c r="Q7499" s="3">
        <f ca="1">IF(Proc[[#This Row],[DateClosed]]="",ABS(NETWORKDAYS(Proc[[#This Row],[DateOpened]],TODAY()))-1,ABS(NETWORKDAYS(Proc[[#This Row],[DateOpened]],Proc[[#This Row],[DateClosed]]))-1)</f>
        <v>1</v>
      </c>
      <c r="R7499" s="178" t="s">
        <v>5708</v>
      </c>
      <c r="S7499" s="189"/>
    </row>
    <row r="7500" spans="1:19">
      <c r="A7500" s="188" t="s">
        <v>9975</v>
      </c>
      <c r="B7500" s="189" t="str">
        <f>IFERROR(VLOOKUP(Proc[[#This Row],[App]],Table2[],3,0),"open")</f>
        <v>open</v>
      </c>
      <c r="C7500" s="188" t="s">
        <v>370</v>
      </c>
      <c r="D7500" t="s">
        <v>10055</v>
      </c>
      <c r="E7500" t="s">
        <v>10002</v>
      </c>
      <c r="F7500" s="189"/>
      <c r="G7500" s="188" t="s">
        <v>400</v>
      </c>
      <c r="H7500" s="189" t="str">
        <f>IF(Proc[[#This Row],[type]]="LFF (MDG-F)",MID(Proc[[#This Row],[Obj]],13,10),"")</f>
        <v/>
      </c>
      <c r="I7500" s="188"/>
      <c r="J7500" s="189" t="b">
        <f>Proc[[#This Row],[Requested]]=Proc[[#This Row],[CurrentParent]]</f>
        <v>0</v>
      </c>
      <c r="K7500" s="189" t="str">
        <f>IF(Proc[[#This Row],[Author]]="Marcela Urrego",VLOOKUP(LEFT(Proc[[#This Row],[Requested]],1),Table3[#All],2,0),VLOOKUP(Proc[[#This Row],[Author]],Table4[],2,0))</f>
        <v>EL</v>
      </c>
      <c r="L7500" s="189" t="s">
        <v>9921</v>
      </c>
      <c r="M7500" s="178">
        <v>46071</v>
      </c>
      <c r="N7500" s="178"/>
      <c r="O7500" s="178"/>
      <c r="P7500" s="178" t="str">
        <f ca="1">IF(Proc[[#This Row],[DaysAgeing]]&gt;5,"yep","on track")</f>
        <v>on track</v>
      </c>
      <c r="Q7500" s="3">
        <f ca="1">IF(Proc[[#This Row],[DateClosed]]="",ABS(NETWORKDAYS(Proc[[#This Row],[DateOpened]],TODAY()))-1,ABS(NETWORKDAYS(Proc[[#This Row],[DateOpened]],Proc[[#This Row],[DateClosed]]))-1)</f>
        <v>1</v>
      </c>
      <c r="R7500" s="178" t="s">
        <v>5708</v>
      </c>
      <c r="S7500" s="189"/>
    </row>
    <row r="7501" spans="1:19">
      <c r="A7501" s="188" t="s">
        <v>9975</v>
      </c>
      <c r="B7501" s="189" t="str">
        <f>IFERROR(VLOOKUP(Proc[[#This Row],[App]],Table2[],3,0),"open")</f>
        <v>open</v>
      </c>
      <c r="C7501" s="188" t="s">
        <v>370</v>
      </c>
      <c r="D7501" t="s">
        <v>10056</v>
      </c>
      <c r="E7501" t="s">
        <v>10003</v>
      </c>
      <c r="F7501" s="189"/>
      <c r="G7501" s="188" t="s">
        <v>400</v>
      </c>
      <c r="H7501" s="189" t="str">
        <f>IF(Proc[[#This Row],[type]]="LFF (MDG-F)",MID(Proc[[#This Row],[Obj]],13,10),"")</f>
        <v/>
      </c>
      <c r="I7501" s="188"/>
      <c r="J7501" s="189" t="b">
        <f>Proc[[#This Row],[Requested]]=Proc[[#This Row],[CurrentParent]]</f>
        <v>0</v>
      </c>
      <c r="K7501" s="189" t="str">
        <f>IF(Proc[[#This Row],[Author]]="Marcela Urrego",VLOOKUP(LEFT(Proc[[#This Row],[Requested]],1),Table3[#All],2,0),VLOOKUP(Proc[[#This Row],[Author]],Table4[],2,0))</f>
        <v>EL</v>
      </c>
      <c r="L7501" s="189" t="s">
        <v>9921</v>
      </c>
      <c r="M7501" s="178">
        <v>46071</v>
      </c>
      <c r="N7501" s="178"/>
      <c r="O7501" s="178"/>
      <c r="P7501" s="178" t="str">
        <f ca="1">IF(Proc[[#This Row],[DaysAgeing]]&gt;5,"yep","on track")</f>
        <v>on track</v>
      </c>
      <c r="Q7501" s="3">
        <f ca="1">IF(Proc[[#This Row],[DateClosed]]="",ABS(NETWORKDAYS(Proc[[#This Row],[DateOpened]],TODAY()))-1,ABS(NETWORKDAYS(Proc[[#This Row],[DateOpened]],Proc[[#This Row],[DateClosed]]))-1)</f>
        <v>1</v>
      </c>
      <c r="R7501" s="178" t="s">
        <v>5708</v>
      </c>
      <c r="S7501" s="189"/>
    </row>
    <row r="7502" spans="1:19">
      <c r="A7502" s="188" t="s">
        <v>9975</v>
      </c>
      <c r="B7502" s="189" t="str">
        <f>IFERROR(VLOOKUP(Proc[[#This Row],[App]],Table2[],3,0),"open")</f>
        <v>open</v>
      </c>
      <c r="C7502" s="188" t="s">
        <v>370</v>
      </c>
      <c r="D7502" t="s">
        <v>10057</v>
      </c>
      <c r="E7502" t="s">
        <v>10004</v>
      </c>
      <c r="F7502" s="189"/>
      <c r="G7502" s="188" t="s">
        <v>400</v>
      </c>
      <c r="H7502" s="189" t="str">
        <f>IF(Proc[[#This Row],[type]]="LFF (MDG-F)",MID(Proc[[#This Row],[Obj]],13,10),"")</f>
        <v/>
      </c>
      <c r="I7502" s="188"/>
      <c r="J7502" s="189" t="b">
        <f>Proc[[#This Row],[Requested]]=Proc[[#This Row],[CurrentParent]]</f>
        <v>0</v>
      </c>
      <c r="K7502" s="189" t="str">
        <f>IF(Proc[[#This Row],[Author]]="Marcela Urrego",VLOOKUP(LEFT(Proc[[#This Row],[Requested]],1),Table3[#All],2,0),VLOOKUP(Proc[[#This Row],[Author]],Table4[],2,0))</f>
        <v>EL</v>
      </c>
      <c r="L7502" s="189" t="s">
        <v>9921</v>
      </c>
      <c r="M7502" s="178">
        <v>46071</v>
      </c>
      <c r="N7502" s="178"/>
      <c r="O7502" s="178"/>
      <c r="P7502" s="178" t="str">
        <f ca="1">IF(Proc[[#This Row],[DaysAgeing]]&gt;5,"yep","on track")</f>
        <v>on track</v>
      </c>
      <c r="Q7502" s="3">
        <f ca="1">IF(Proc[[#This Row],[DateClosed]]="",ABS(NETWORKDAYS(Proc[[#This Row],[DateOpened]],TODAY()))-1,ABS(NETWORKDAYS(Proc[[#This Row],[DateOpened]],Proc[[#This Row],[DateClosed]]))-1)</f>
        <v>1</v>
      </c>
      <c r="R7502" s="178" t="s">
        <v>5708</v>
      </c>
      <c r="S7502" s="189"/>
    </row>
    <row r="7503" spans="1:19">
      <c r="A7503" s="188" t="s">
        <v>9975</v>
      </c>
      <c r="B7503" s="189" t="str">
        <f>IFERROR(VLOOKUP(Proc[[#This Row],[App]],Table2[],3,0),"open")</f>
        <v>open</v>
      </c>
      <c r="C7503" s="188" t="s">
        <v>370</v>
      </c>
      <c r="D7503" t="s">
        <v>10058</v>
      </c>
      <c r="E7503" t="s">
        <v>10004</v>
      </c>
      <c r="F7503" s="189"/>
      <c r="G7503" s="188" t="s">
        <v>400</v>
      </c>
      <c r="H7503" s="189" t="str">
        <f>IF(Proc[[#This Row],[type]]="LFF (MDG-F)",MID(Proc[[#This Row],[Obj]],13,10),"")</f>
        <v/>
      </c>
      <c r="I7503" s="188"/>
      <c r="J7503" s="189" t="b">
        <f>Proc[[#This Row],[Requested]]=Proc[[#This Row],[CurrentParent]]</f>
        <v>0</v>
      </c>
      <c r="K7503" s="189" t="str">
        <f>IF(Proc[[#This Row],[Author]]="Marcela Urrego",VLOOKUP(LEFT(Proc[[#This Row],[Requested]],1),Table3[#All],2,0),VLOOKUP(Proc[[#This Row],[Author]],Table4[],2,0))</f>
        <v>EL</v>
      </c>
      <c r="L7503" s="189" t="s">
        <v>9921</v>
      </c>
      <c r="M7503" s="178">
        <v>46071</v>
      </c>
      <c r="N7503" s="178"/>
      <c r="O7503" s="178"/>
      <c r="P7503" s="178" t="str">
        <f ca="1">IF(Proc[[#This Row],[DaysAgeing]]&gt;5,"yep","on track")</f>
        <v>on track</v>
      </c>
      <c r="Q7503" s="3">
        <f ca="1">IF(Proc[[#This Row],[DateClosed]]="",ABS(NETWORKDAYS(Proc[[#This Row],[DateOpened]],TODAY()))-1,ABS(NETWORKDAYS(Proc[[#This Row],[DateOpened]],Proc[[#This Row],[DateClosed]]))-1)</f>
        <v>1</v>
      </c>
      <c r="R7503" s="178" t="s">
        <v>5708</v>
      </c>
      <c r="S7503" s="189"/>
    </row>
    <row r="7504" spans="1:19">
      <c r="A7504" s="188" t="s">
        <v>9975</v>
      </c>
      <c r="B7504" s="189" t="str">
        <f>IFERROR(VLOOKUP(Proc[[#This Row],[App]],Table2[],3,0),"open")</f>
        <v>open</v>
      </c>
      <c r="C7504" s="188" t="s">
        <v>370</v>
      </c>
      <c r="D7504" t="s">
        <v>10059</v>
      </c>
      <c r="E7504" t="s">
        <v>10004</v>
      </c>
      <c r="F7504" s="189"/>
      <c r="G7504" s="188" t="s">
        <v>400</v>
      </c>
      <c r="H7504" s="189" t="str">
        <f>IF(Proc[[#This Row],[type]]="LFF (MDG-F)",MID(Proc[[#This Row],[Obj]],13,10),"")</f>
        <v/>
      </c>
      <c r="I7504" s="188"/>
      <c r="J7504" s="189" t="b">
        <f>Proc[[#This Row],[Requested]]=Proc[[#This Row],[CurrentParent]]</f>
        <v>0</v>
      </c>
      <c r="K7504" s="189" t="str">
        <f>IF(Proc[[#This Row],[Author]]="Marcela Urrego",VLOOKUP(LEFT(Proc[[#This Row],[Requested]],1),Table3[#All],2,0),VLOOKUP(Proc[[#This Row],[Author]],Table4[],2,0))</f>
        <v>EL</v>
      </c>
      <c r="L7504" s="189" t="s">
        <v>9921</v>
      </c>
      <c r="M7504" s="178">
        <v>46071</v>
      </c>
      <c r="N7504" s="178"/>
      <c r="O7504" s="178"/>
      <c r="P7504" s="178" t="str">
        <f ca="1">IF(Proc[[#This Row],[DaysAgeing]]&gt;5,"yep","on track")</f>
        <v>on track</v>
      </c>
      <c r="Q7504" s="3">
        <f ca="1">IF(Proc[[#This Row],[DateClosed]]="",ABS(NETWORKDAYS(Proc[[#This Row],[DateOpened]],TODAY()))-1,ABS(NETWORKDAYS(Proc[[#This Row],[DateOpened]],Proc[[#This Row],[DateClosed]]))-1)</f>
        <v>1</v>
      </c>
      <c r="R7504" s="178" t="s">
        <v>5708</v>
      </c>
      <c r="S7504" s="189"/>
    </row>
    <row r="7505" spans="1:19">
      <c r="A7505" s="188" t="s">
        <v>9975</v>
      </c>
      <c r="B7505" s="189" t="str">
        <f>IFERROR(VLOOKUP(Proc[[#This Row],[App]],Table2[],3,0),"open")</f>
        <v>open</v>
      </c>
      <c r="C7505" s="188" t="s">
        <v>370</v>
      </c>
      <c r="D7505" t="s">
        <v>10060</v>
      </c>
      <c r="E7505" t="s">
        <v>10004</v>
      </c>
      <c r="F7505" s="189"/>
      <c r="G7505" s="188" t="s">
        <v>400</v>
      </c>
      <c r="H7505" s="189" t="str">
        <f>IF(Proc[[#This Row],[type]]="LFF (MDG-F)",MID(Proc[[#This Row],[Obj]],13,10),"")</f>
        <v/>
      </c>
      <c r="I7505" s="188"/>
      <c r="J7505" s="189" t="b">
        <f>Proc[[#This Row],[Requested]]=Proc[[#This Row],[CurrentParent]]</f>
        <v>0</v>
      </c>
      <c r="K7505" s="189" t="str">
        <f>IF(Proc[[#This Row],[Author]]="Marcela Urrego",VLOOKUP(LEFT(Proc[[#This Row],[Requested]],1),Table3[#All],2,0),VLOOKUP(Proc[[#This Row],[Author]],Table4[],2,0))</f>
        <v>EL</v>
      </c>
      <c r="L7505" s="189" t="s">
        <v>9921</v>
      </c>
      <c r="M7505" s="178">
        <v>46071</v>
      </c>
      <c r="N7505" s="178"/>
      <c r="O7505" s="178"/>
      <c r="P7505" s="178" t="str">
        <f ca="1">IF(Proc[[#This Row],[DaysAgeing]]&gt;5,"yep","on track")</f>
        <v>on track</v>
      </c>
      <c r="Q7505" s="3">
        <f ca="1">IF(Proc[[#This Row],[DateClosed]]="",ABS(NETWORKDAYS(Proc[[#This Row],[DateOpened]],TODAY()))-1,ABS(NETWORKDAYS(Proc[[#This Row],[DateOpened]],Proc[[#This Row],[DateClosed]]))-1)</f>
        <v>1</v>
      </c>
      <c r="R7505" s="178" t="s">
        <v>5708</v>
      </c>
      <c r="S7505" s="189"/>
    </row>
    <row r="7506" spans="1:19">
      <c r="A7506" s="188" t="s">
        <v>9975</v>
      </c>
      <c r="B7506" s="189" t="str">
        <f>IFERROR(VLOOKUP(Proc[[#This Row],[App]],Table2[],3,0),"open")</f>
        <v>open</v>
      </c>
      <c r="C7506" s="188" t="s">
        <v>370</v>
      </c>
      <c r="D7506" t="s">
        <v>10061</v>
      </c>
      <c r="E7506" t="s">
        <v>10005</v>
      </c>
      <c r="F7506" s="189"/>
      <c r="G7506" s="188" t="s">
        <v>400</v>
      </c>
      <c r="H7506" s="189" t="str">
        <f>IF(Proc[[#This Row],[type]]="LFF (MDG-F)",MID(Proc[[#This Row],[Obj]],13,10),"")</f>
        <v/>
      </c>
      <c r="I7506" s="188"/>
      <c r="J7506" s="189" t="b">
        <f>Proc[[#This Row],[Requested]]=Proc[[#This Row],[CurrentParent]]</f>
        <v>0</v>
      </c>
      <c r="K7506" s="189" t="str">
        <f>IF(Proc[[#This Row],[Author]]="Marcela Urrego",VLOOKUP(LEFT(Proc[[#This Row],[Requested]],1),Table3[#All],2,0),VLOOKUP(Proc[[#This Row],[Author]],Table4[],2,0))</f>
        <v>EL</v>
      </c>
      <c r="L7506" s="189" t="s">
        <v>9921</v>
      </c>
      <c r="M7506" s="178">
        <v>46071</v>
      </c>
      <c r="N7506" s="178"/>
      <c r="O7506" s="178"/>
      <c r="P7506" s="178" t="str">
        <f ca="1">IF(Proc[[#This Row],[DaysAgeing]]&gt;5,"yep","on track")</f>
        <v>on track</v>
      </c>
      <c r="Q7506" s="3">
        <f ca="1">IF(Proc[[#This Row],[DateClosed]]="",ABS(NETWORKDAYS(Proc[[#This Row],[DateOpened]],TODAY()))-1,ABS(NETWORKDAYS(Proc[[#This Row],[DateOpened]],Proc[[#This Row],[DateClosed]]))-1)</f>
        <v>1</v>
      </c>
      <c r="R7506" s="178" t="s">
        <v>5708</v>
      </c>
      <c r="S7506" s="189"/>
    </row>
    <row r="7507" spans="1:19">
      <c r="A7507" s="188" t="s">
        <v>9975</v>
      </c>
      <c r="B7507" s="189" t="str">
        <f>IFERROR(VLOOKUP(Proc[[#This Row],[App]],Table2[],3,0),"open")</f>
        <v>open</v>
      </c>
      <c r="C7507" s="188" t="s">
        <v>370</v>
      </c>
      <c r="D7507" t="s">
        <v>10062</v>
      </c>
      <c r="E7507" t="s">
        <v>10005</v>
      </c>
      <c r="F7507" s="189"/>
      <c r="G7507" s="188" t="s">
        <v>400</v>
      </c>
      <c r="H7507" s="189" t="str">
        <f>IF(Proc[[#This Row],[type]]="LFF (MDG-F)",MID(Proc[[#This Row],[Obj]],13,10),"")</f>
        <v/>
      </c>
      <c r="I7507" s="188"/>
      <c r="J7507" s="189" t="b">
        <f>Proc[[#This Row],[Requested]]=Proc[[#This Row],[CurrentParent]]</f>
        <v>0</v>
      </c>
      <c r="K7507" s="189" t="str">
        <f>IF(Proc[[#This Row],[Author]]="Marcela Urrego",VLOOKUP(LEFT(Proc[[#This Row],[Requested]],1),Table3[#All],2,0),VLOOKUP(Proc[[#This Row],[Author]],Table4[],2,0))</f>
        <v>EL</v>
      </c>
      <c r="L7507" s="189" t="s">
        <v>9921</v>
      </c>
      <c r="M7507" s="178">
        <v>46071</v>
      </c>
      <c r="N7507" s="178"/>
      <c r="O7507" s="178"/>
      <c r="P7507" s="178" t="str">
        <f ca="1">IF(Proc[[#This Row],[DaysAgeing]]&gt;5,"yep","on track")</f>
        <v>on track</v>
      </c>
      <c r="Q7507" s="3">
        <f ca="1">IF(Proc[[#This Row],[DateClosed]]="",ABS(NETWORKDAYS(Proc[[#This Row],[DateOpened]],TODAY()))-1,ABS(NETWORKDAYS(Proc[[#This Row],[DateOpened]],Proc[[#This Row],[DateClosed]]))-1)</f>
        <v>1</v>
      </c>
      <c r="R7507" s="178" t="s">
        <v>5708</v>
      </c>
      <c r="S7507" s="189"/>
    </row>
    <row r="7508" spans="1:19">
      <c r="A7508" s="188" t="s">
        <v>9975</v>
      </c>
      <c r="B7508" s="189" t="str">
        <f>IFERROR(VLOOKUP(Proc[[#This Row],[App]],Table2[],3,0),"open")</f>
        <v>open</v>
      </c>
      <c r="C7508" s="188" t="s">
        <v>370</v>
      </c>
      <c r="D7508" t="s">
        <v>10063</v>
      </c>
      <c r="E7508" t="s">
        <v>10005</v>
      </c>
      <c r="F7508" s="189"/>
      <c r="G7508" s="188" t="s">
        <v>400</v>
      </c>
      <c r="H7508" s="189" t="str">
        <f>IF(Proc[[#This Row],[type]]="LFF (MDG-F)",MID(Proc[[#This Row],[Obj]],13,10),"")</f>
        <v/>
      </c>
      <c r="I7508" s="188"/>
      <c r="J7508" s="189" t="b">
        <f>Proc[[#This Row],[Requested]]=Proc[[#This Row],[CurrentParent]]</f>
        <v>0</v>
      </c>
      <c r="K7508" s="189" t="str">
        <f>IF(Proc[[#This Row],[Author]]="Marcela Urrego",VLOOKUP(LEFT(Proc[[#This Row],[Requested]],1),Table3[#All],2,0),VLOOKUP(Proc[[#This Row],[Author]],Table4[],2,0))</f>
        <v>EL</v>
      </c>
      <c r="L7508" s="189" t="s">
        <v>9921</v>
      </c>
      <c r="M7508" s="178">
        <v>46071</v>
      </c>
      <c r="N7508" s="178"/>
      <c r="O7508" s="178"/>
      <c r="P7508" s="178" t="str">
        <f ca="1">IF(Proc[[#This Row],[DaysAgeing]]&gt;5,"yep","on track")</f>
        <v>on track</v>
      </c>
      <c r="Q7508" s="3">
        <f ca="1">IF(Proc[[#This Row],[DateClosed]]="",ABS(NETWORKDAYS(Proc[[#This Row],[DateOpened]],TODAY()))-1,ABS(NETWORKDAYS(Proc[[#This Row],[DateOpened]],Proc[[#This Row],[DateClosed]]))-1)</f>
        <v>1</v>
      </c>
      <c r="R7508" s="178" t="s">
        <v>5708</v>
      </c>
      <c r="S7508" s="189"/>
    </row>
    <row r="7509" spans="1:19">
      <c r="A7509" s="188" t="s">
        <v>9975</v>
      </c>
      <c r="B7509" s="189" t="str">
        <f>IFERROR(VLOOKUP(Proc[[#This Row],[App]],Table2[],3,0),"open")</f>
        <v>open</v>
      </c>
      <c r="C7509" s="188" t="s">
        <v>370</v>
      </c>
      <c r="D7509" t="s">
        <v>10064</v>
      </c>
      <c r="E7509" t="s">
        <v>10006</v>
      </c>
      <c r="F7509" s="189"/>
      <c r="G7509" s="188" t="s">
        <v>400</v>
      </c>
      <c r="H7509" s="189" t="str">
        <f>IF(Proc[[#This Row],[type]]="LFF (MDG-F)",MID(Proc[[#This Row],[Obj]],13,10),"")</f>
        <v/>
      </c>
      <c r="I7509" s="188"/>
      <c r="J7509" s="189" t="b">
        <f>Proc[[#This Row],[Requested]]=Proc[[#This Row],[CurrentParent]]</f>
        <v>0</v>
      </c>
      <c r="K7509" s="189" t="str">
        <f>IF(Proc[[#This Row],[Author]]="Marcela Urrego",VLOOKUP(LEFT(Proc[[#This Row],[Requested]],1),Table3[#All],2,0),VLOOKUP(Proc[[#This Row],[Author]],Table4[],2,0))</f>
        <v>EL</v>
      </c>
      <c r="L7509" s="189" t="s">
        <v>9921</v>
      </c>
      <c r="M7509" s="178">
        <v>46071</v>
      </c>
      <c r="N7509" s="178"/>
      <c r="O7509" s="178"/>
      <c r="P7509" s="178" t="str">
        <f ca="1">IF(Proc[[#This Row],[DaysAgeing]]&gt;5,"yep","on track")</f>
        <v>on track</v>
      </c>
      <c r="Q7509" s="3">
        <f ca="1">IF(Proc[[#This Row],[DateClosed]]="",ABS(NETWORKDAYS(Proc[[#This Row],[DateOpened]],TODAY()))-1,ABS(NETWORKDAYS(Proc[[#This Row],[DateOpened]],Proc[[#This Row],[DateClosed]]))-1)</f>
        <v>1</v>
      </c>
      <c r="R7509" s="178" t="s">
        <v>5708</v>
      </c>
      <c r="S7509" s="189"/>
    </row>
    <row r="7510" spans="1:19">
      <c r="A7510" t="s">
        <v>10007</v>
      </c>
      <c r="B7510" s="189" t="str">
        <f>IFERROR(VLOOKUP(Proc[[#This Row],[App]],Table2[],3,0),"open")</f>
        <v>open</v>
      </c>
      <c r="C7510" t="s">
        <v>375</v>
      </c>
      <c r="D7510" t="s">
        <v>10023</v>
      </c>
      <c r="E7510" t="s">
        <v>7709</v>
      </c>
      <c r="F7510" s="189"/>
      <c r="G7510" t="s">
        <v>406</v>
      </c>
      <c r="H7510" s="189" t="str">
        <f>IF(Proc[[#This Row],[type]]="LFF (MDG-F)",MID(Proc[[#This Row],[Obj]],13,10),"")</f>
        <v>IT50TKBS88</v>
      </c>
      <c r="J7510" s="189" t="b">
        <f>Proc[[#This Row],[Requested]]=Proc[[#This Row],[CurrentParent]]</f>
        <v>0</v>
      </c>
      <c r="K7510" s="189" t="str">
        <f>IF(Proc[[#This Row],[Author]]="Marcela Urrego",VLOOKUP(LEFT(Proc[[#This Row],[Requested]],1),Table3[#All],2,0),VLOOKUP(Proc[[#This Row],[Author]],Table4[],2,0))</f>
        <v>HC</v>
      </c>
      <c r="L7510" s="189" t="s">
        <v>9921</v>
      </c>
      <c r="M7510" s="178">
        <v>46071</v>
      </c>
      <c r="N7510" s="178"/>
      <c r="O7510" s="178"/>
      <c r="P7510" s="178" t="str">
        <f ca="1">IF(Proc[[#This Row],[DaysAgeing]]&gt;5,"yep","on track")</f>
        <v>on track</v>
      </c>
      <c r="Q7510" s="3">
        <f ca="1">IF(Proc[[#This Row],[DateClosed]]="",ABS(NETWORKDAYS(Proc[[#This Row],[DateOpened]],TODAY()))-1,ABS(NETWORKDAYS(Proc[[#This Row],[DateOpened]],Proc[[#This Row],[DateClosed]]))-1)</f>
        <v>1</v>
      </c>
      <c r="R7510" s="178" t="s">
        <v>7719</v>
      </c>
      <c r="S7510" s="189"/>
    </row>
    <row r="7511" spans="1:19">
      <c r="A7511" s="188" t="s">
        <v>10007</v>
      </c>
      <c r="B7511" s="189" t="str">
        <f>IFERROR(VLOOKUP(Proc[[#This Row],[App]],Table2[],3,0),"open")</f>
        <v>open</v>
      </c>
      <c r="C7511" s="188" t="s">
        <v>375</v>
      </c>
      <c r="D7511" t="s">
        <v>10024</v>
      </c>
      <c r="E7511" t="s">
        <v>4081</v>
      </c>
      <c r="F7511" s="189"/>
      <c r="G7511" s="188" t="s">
        <v>406</v>
      </c>
      <c r="H7511" s="189" t="str">
        <f>IF(Proc[[#This Row],[type]]="LFF (MDG-F)",MID(Proc[[#This Row],[Obj]],13,10),"")</f>
        <v>IT50Z02001</v>
      </c>
      <c r="J7511" s="189" t="b">
        <f>Proc[[#This Row],[Requested]]=Proc[[#This Row],[CurrentParent]]</f>
        <v>0</v>
      </c>
      <c r="K7511" s="189" t="str">
        <f>IF(Proc[[#This Row],[Author]]="Marcela Urrego",VLOOKUP(LEFT(Proc[[#This Row],[Requested]],1),Table3[#All],2,0),VLOOKUP(Proc[[#This Row],[Author]],Table4[],2,0))</f>
        <v>HC</v>
      </c>
      <c r="L7511" s="189" t="s">
        <v>9921</v>
      </c>
      <c r="M7511" s="178">
        <v>46071</v>
      </c>
      <c r="N7511" s="178"/>
      <c r="O7511" s="178"/>
      <c r="P7511" s="178" t="str">
        <f ca="1">IF(Proc[[#This Row],[DaysAgeing]]&gt;5,"yep","on track")</f>
        <v>on track</v>
      </c>
      <c r="Q7511" s="3">
        <f ca="1">IF(Proc[[#This Row],[DateClosed]]="",ABS(NETWORKDAYS(Proc[[#This Row],[DateOpened]],TODAY()))-1,ABS(NETWORKDAYS(Proc[[#This Row],[DateOpened]],Proc[[#This Row],[DateClosed]]))-1)</f>
        <v>1</v>
      </c>
      <c r="R7511" s="178" t="s">
        <v>7719</v>
      </c>
      <c r="S7511" s="189"/>
    </row>
    <row r="7512" spans="1:19">
      <c r="A7512" s="188" t="s">
        <v>10007</v>
      </c>
      <c r="B7512" s="189" t="str">
        <f>IFERROR(VLOOKUP(Proc[[#This Row],[App]],Table2[],3,0),"open")</f>
        <v>open</v>
      </c>
      <c r="C7512" s="188" t="s">
        <v>375</v>
      </c>
      <c r="D7512" t="s">
        <v>10025</v>
      </c>
      <c r="E7512" t="s">
        <v>7717</v>
      </c>
      <c r="F7512" s="189"/>
      <c r="G7512" s="188" t="s">
        <v>406</v>
      </c>
      <c r="H7512" s="189" t="str">
        <f>IF(Proc[[#This Row],[type]]="LFF (MDG-F)",MID(Proc[[#This Row],[Obj]],13,10),"")</f>
        <v>IT50TAPY00</v>
      </c>
      <c r="J7512" s="189" t="b">
        <f>Proc[[#This Row],[Requested]]=Proc[[#This Row],[CurrentParent]]</f>
        <v>0</v>
      </c>
      <c r="K7512" s="189" t="str">
        <f>IF(Proc[[#This Row],[Author]]="Marcela Urrego",VLOOKUP(LEFT(Proc[[#This Row],[Requested]],1),Table3[#All],2,0),VLOOKUP(Proc[[#This Row],[Author]],Table4[],2,0))</f>
        <v>HC</v>
      </c>
      <c r="L7512" s="189" t="s">
        <v>9921</v>
      </c>
      <c r="M7512" s="178">
        <v>46071</v>
      </c>
      <c r="N7512" s="178"/>
      <c r="O7512" s="178"/>
      <c r="P7512" s="178" t="str">
        <f ca="1">IF(Proc[[#This Row],[DaysAgeing]]&gt;5,"yep","on track")</f>
        <v>on track</v>
      </c>
      <c r="Q7512" s="3">
        <f ca="1">IF(Proc[[#This Row],[DateClosed]]="",ABS(NETWORKDAYS(Proc[[#This Row],[DateOpened]],TODAY()))-1,ABS(NETWORKDAYS(Proc[[#This Row],[DateOpened]],Proc[[#This Row],[DateClosed]]))-1)</f>
        <v>1</v>
      </c>
      <c r="R7512" s="178" t="s">
        <v>7719</v>
      </c>
      <c r="S7512" s="189"/>
    </row>
    <row r="7513" spans="1:19">
      <c r="A7513" s="188" t="s">
        <v>10007</v>
      </c>
      <c r="B7513" s="189" t="str">
        <f>IFERROR(VLOOKUP(Proc[[#This Row],[App]],Table2[],3,0),"open")</f>
        <v>open</v>
      </c>
      <c r="C7513" s="188" t="s">
        <v>375</v>
      </c>
      <c r="D7513" t="s">
        <v>10026</v>
      </c>
      <c r="E7513" t="s">
        <v>7717</v>
      </c>
      <c r="F7513" s="189"/>
      <c r="G7513" s="188" t="s">
        <v>406</v>
      </c>
      <c r="H7513" s="189" t="str">
        <f>IF(Proc[[#This Row],[type]]="LFF (MDG-F)",MID(Proc[[#This Row],[Obj]],13,10),"")</f>
        <v>IT50TAPY98</v>
      </c>
      <c r="J7513" s="189" t="b">
        <f>Proc[[#This Row],[Requested]]=Proc[[#This Row],[CurrentParent]]</f>
        <v>0</v>
      </c>
      <c r="K7513" s="189" t="str">
        <f>IF(Proc[[#This Row],[Author]]="Marcela Urrego",VLOOKUP(LEFT(Proc[[#This Row],[Requested]],1),Table3[#All],2,0),VLOOKUP(Proc[[#This Row],[Author]],Table4[],2,0))</f>
        <v>HC</v>
      </c>
      <c r="L7513" s="189" t="s">
        <v>9921</v>
      </c>
      <c r="M7513" s="178">
        <v>46071</v>
      </c>
      <c r="N7513" s="178"/>
      <c r="O7513" s="178"/>
      <c r="P7513" s="178" t="str">
        <f ca="1">IF(Proc[[#This Row],[DaysAgeing]]&gt;5,"yep","on track")</f>
        <v>on track</v>
      </c>
      <c r="Q7513" s="3">
        <f ca="1">IF(Proc[[#This Row],[DateClosed]]="",ABS(NETWORKDAYS(Proc[[#This Row],[DateOpened]],TODAY()))-1,ABS(NETWORKDAYS(Proc[[#This Row],[DateOpened]],Proc[[#This Row],[DateClosed]]))-1)</f>
        <v>1</v>
      </c>
      <c r="R7513" s="178" t="s">
        <v>7719</v>
      </c>
      <c r="S7513" s="189"/>
    </row>
    <row r="7514" spans="1:19">
      <c r="A7514" s="188" t="s">
        <v>10007</v>
      </c>
      <c r="B7514" s="189" t="str">
        <f>IFERROR(VLOOKUP(Proc[[#This Row],[App]],Table2[],3,0),"open")</f>
        <v>open</v>
      </c>
      <c r="C7514" s="188" t="s">
        <v>375</v>
      </c>
      <c r="D7514" t="s">
        <v>7690</v>
      </c>
      <c r="E7514" t="s">
        <v>10027</v>
      </c>
      <c r="F7514" s="189"/>
      <c r="G7514" s="188" t="s">
        <v>406</v>
      </c>
      <c r="H7514" s="189" t="str">
        <f>IF(Proc[[#This Row],[type]]="LFF (MDG-F)",MID(Proc[[#This Row],[Obj]],13,10),"")</f>
        <v>IT50GCO202</v>
      </c>
      <c r="J7514" s="189" t="b">
        <f>Proc[[#This Row],[Requested]]=Proc[[#This Row],[CurrentParent]]</f>
        <v>0</v>
      </c>
      <c r="K7514" s="189" t="str">
        <f>IF(Proc[[#This Row],[Author]]="Marcela Urrego",VLOOKUP(LEFT(Proc[[#This Row],[Requested]],1),Table3[#All],2,0),VLOOKUP(Proc[[#This Row],[Author]],Table4[],2,0))</f>
        <v>HC</v>
      </c>
      <c r="L7514" s="189" t="s">
        <v>9921</v>
      </c>
      <c r="M7514" s="178">
        <v>46071</v>
      </c>
      <c r="N7514" s="178"/>
      <c r="O7514" s="178"/>
      <c r="P7514" s="178" t="str">
        <f ca="1">IF(Proc[[#This Row],[DaysAgeing]]&gt;5,"yep","on track")</f>
        <v>on track</v>
      </c>
      <c r="Q7514" s="3">
        <f ca="1">IF(Proc[[#This Row],[DateClosed]]="",ABS(NETWORKDAYS(Proc[[#This Row],[DateOpened]],TODAY()))-1,ABS(NETWORKDAYS(Proc[[#This Row],[DateOpened]],Proc[[#This Row],[DateClosed]]))-1)</f>
        <v>1</v>
      </c>
      <c r="R7514" s="178" t="s">
        <v>7719</v>
      </c>
      <c r="S7514" s="189"/>
    </row>
    <row r="7515" spans="1:19">
      <c r="A7515" s="188" t="s">
        <v>10007</v>
      </c>
      <c r="B7515" s="189" t="str">
        <f>IFERROR(VLOOKUP(Proc[[#This Row],[App]],Table2[],3,0),"open")</f>
        <v>open</v>
      </c>
      <c r="C7515" s="188" t="s">
        <v>375</v>
      </c>
      <c r="D7515" t="s">
        <v>7691</v>
      </c>
      <c r="E7515" t="s">
        <v>2506</v>
      </c>
      <c r="F7515" s="189"/>
      <c r="G7515" s="188" t="s">
        <v>406</v>
      </c>
      <c r="H7515" s="189" t="str">
        <f>IF(Proc[[#This Row],[type]]="LFF (MDG-F)",MID(Proc[[#This Row],[Obj]],13,10),"")</f>
        <v>IT50GHR014</v>
      </c>
      <c r="J7515" s="189" t="b">
        <f>Proc[[#This Row],[Requested]]=Proc[[#This Row],[CurrentParent]]</f>
        <v>0</v>
      </c>
      <c r="K7515" s="189" t="str">
        <f>IF(Proc[[#This Row],[Author]]="Marcela Urrego",VLOOKUP(LEFT(Proc[[#This Row],[Requested]],1),Table3[#All],2,0),VLOOKUP(Proc[[#This Row],[Author]],Table4[],2,0))</f>
        <v>HC</v>
      </c>
      <c r="L7515" s="189" t="s">
        <v>9921</v>
      </c>
      <c r="M7515" s="178">
        <v>46071</v>
      </c>
      <c r="N7515" s="178"/>
      <c r="O7515" s="178"/>
      <c r="P7515" s="178" t="str">
        <f ca="1">IF(Proc[[#This Row],[DaysAgeing]]&gt;5,"yep","on track")</f>
        <v>on track</v>
      </c>
      <c r="Q7515" s="3">
        <f ca="1">IF(Proc[[#This Row],[DateClosed]]="",ABS(NETWORKDAYS(Proc[[#This Row],[DateOpened]],TODAY()))-1,ABS(NETWORKDAYS(Proc[[#This Row],[DateOpened]],Proc[[#This Row],[DateClosed]]))-1)</f>
        <v>1</v>
      </c>
      <c r="R7515" s="178" t="s">
        <v>7719</v>
      </c>
      <c r="S7515" s="189"/>
    </row>
    <row r="7516" spans="1:19" hidden="1">
      <c r="A7516" s="188" t="s">
        <v>10007</v>
      </c>
      <c r="B7516" s="189" t="str">
        <f>IFERROR(VLOOKUP(Proc[[#This Row],[App]],Table2[],3,0),"open")</f>
        <v>open</v>
      </c>
      <c r="C7516" s="188" t="s">
        <v>369</v>
      </c>
      <c r="D7516" t="s">
        <v>7692</v>
      </c>
      <c r="E7516" t="s">
        <v>424</v>
      </c>
      <c r="F7516" s="189" t="s">
        <v>424</v>
      </c>
      <c r="G7516" s="188" t="s">
        <v>406</v>
      </c>
      <c r="H7516" s="189" t="str">
        <f>IF(Proc[[#This Row],[type]]="LFF (MDG-F)",MID(Proc[[#This Row],[Obj]],13,10),"")</f>
        <v>IT50GIT023</v>
      </c>
      <c r="J7516" s="189" t="b">
        <f>Proc[[#This Row],[Requested]]=Proc[[#This Row],[CurrentParent]]</f>
        <v>1</v>
      </c>
      <c r="K7516" s="189" t="str">
        <f>IF(Proc[[#This Row],[Author]]="Marcela Urrego",VLOOKUP(LEFT(Proc[[#This Row],[Requested]],1),Table3[#All],2,0),VLOOKUP(Proc[[#This Row],[Author]],Table4[],2,0))</f>
        <v>HC</v>
      </c>
      <c r="L7516" s="189" t="s">
        <v>9921</v>
      </c>
      <c r="M7516" s="178">
        <v>46071</v>
      </c>
      <c r="N7516" s="178"/>
      <c r="O7516" s="178"/>
      <c r="P7516" s="178" t="str">
        <f ca="1">IF(Proc[[#This Row],[DaysAgeing]]&gt;5,"yep","on track")</f>
        <v>on track</v>
      </c>
      <c r="Q7516" s="3">
        <f ca="1">IF(Proc[[#This Row],[DateClosed]]="",ABS(NETWORKDAYS(Proc[[#This Row],[DateOpened]],TODAY()))-1,ABS(NETWORKDAYS(Proc[[#This Row],[DateOpened]],Proc[[#This Row],[DateClosed]]))-1)</f>
        <v>1</v>
      </c>
      <c r="R7516" s="178" t="s">
        <v>7719</v>
      </c>
      <c r="S7516" s="189"/>
    </row>
    <row r="7517" spans="1:19" hidden="1">
      <c r="A7517" s="188" t="s">
        <v>10007</v>
      </c>
      <c r="B7517" s="189" t="str">
        <f>IFERROR(VLOOKUP(Proc[[#This Row],[App]],Table2[],3,0),"open")</f>
        <v>open</v>
      </c>
      <c r="C7517" s="188" t="s">
        <v>369</v>
      </c>
      <c r="D7517" t="s">
        <v>7693</v>
      </c>
      <c r="E7517" t="s">
        <v>424</v>
      </c>
      <c r="F7517" s="189" t="s">
        <v>424</v>
      </c>
      <c r="G7517" s="188" t="s">
        <v>406</v>
      </c>
      <c r="H7517" s="189" t="str">
        <f>IF(Proc[[#This Row],[type]]="LFF (MDG-F)",MID(Proc[[#This Row],[Obj]],13,10),"")</f>
        <v>IT50GIT027</v>
      </c>
      <c r="J7517" s="189" t="b">
        <f>Proc[[#This Row],[Requested]]=Proc[[#This Row],[CurrentParent]]</f>
        <v>1</v>
      </c>
      <c r="K7517" s="189" t="str">
        <f>IF(Proc[[#This Row],[Author]]="Marcela Urrego",VLOOKUP(LEFT(Proc[[#This Row],[Requested]],1),Table3[#All],2,0),VLOOKUP(Proc[[#This Row],[Author]],Table4[],2,0))</f>
        <v>HC</v>
      </c>
      <c r="L7517" s="189" t="s">
        <v>9921</v>
      </c>
      <c r="M7517" s="178">
        <v>46071</v>
      </c>
      <c r="N7517" s="178"/>
      <c r="O7517" s="178"/>
      <c r="P7517" s="178" t="str">
        <f ca="1">IF(Proc[[#This Row],[DaysAgeing]]&gt;5,"yep","on track")</f>
        <v>on track</v>
      </c>
      <c r="Q7517" s="3">
        <f ca="1">IF(Proc[[#This Row],[DateClosed]]="",ABS(NETWORKDAYS(Proc[[#This Row],[DateOpened]],TODAY()))-1,ABS(NETWORKDAYS(Proc[[#This Row],[DateOpened]],Proc[[#This Row],[DateClosed]]))-1)</f>
        <v>1</v>
      </c>
      <c r="R7517" s="178" t="s">
        <v>7719</v>
      </c>
      <c r="S7517" s="189"/>
    </row>
    <row r="7518" spans="1:19" hidden="1">
      <c r="A7518" s="188" t="s">
        <v>10007</v>
      </c>
      <c r="B7518" s="189" t="str">
        <f>IFERROR(VLOOKUP(Proc[[#This Row],[App]],Table2[],3,0),"open")</f>
        <v>open</v>
      </c>
      <c r="C7518" s="188" t="s">
        <v>369</v>
      </c>
      <c r="D7518" t="s">
        <v>7694</v>
      </c>
      <c r="E7518" t="s">
        <v>5445</v>
      </c>
      <c r="F7518" s="189" t="s">
        <v>5445</v>
      </c>
      <c r="G7518" s="188" t="s">
        <v>406</v>
      </c>
      <c r="H7518" s="189" t="str">
        <f>IF(Proc[[#This Row],[type]]="LFF (MDG-F)",MID(Proc[[#This Row],[Obj]],13,10),"")</f>
        <v>IT50GIT031</v>
      </c>
      <c r="J7518" s="189" t="b">
        <f>Proc[[#This Row],[Requested]]=Proc[[#This Row],[CurrentParent]]</f>
        <v>1</v>
      </c>
      <c r="K7518" s="189" t="str">
        <f>IF(Proc[[#This Row],[Author]]="Marcela Urrego",VLOOKUP(LEFT(Proc[[#This Row],[Requested]],1),Table3[#All],2,0),VLOOKUP(Proc[[#This Row],[Author]],Table4[],2,0))</f>
        <v>HC</v>
      </c>
      <c r="L7518" s="189" t="s">
        <v>9921</v>
      </c>
      <c r="M7518" s="178">
        <v>46071</v>
      </c>
      <c r="N7518" s="178"/>
      <c r="O7518" s="178"/>
      <c r="P7518" s="178" t="str">
        <f ca="1">IF(Proc[[#This Row],[DaysAgeing]]&gt;5,"yep","on track")</f>
        <v>on track</v>
      </c>
      <c r="Q7518" s="3">
        <f ca="1">IF(Proc[[#This Row],[DateClosed]]="",ABS(NETWORKDAYS(Proc[[#This Row],[DateOpened]],TODAY()))-1,ABS(NETWORKDAYS(Proc[[#This Row],[DateOpened]],Proc[[#This Row],[DateClosed]]))-1)</f>
        <v>1</v>
      </c>
      <c r="R7518" s="178" t="s">
        <v>7719</v>
      </c>
      <c r="S7518" s="189"/>
    </row>
    <row r="7519" spans="1:19">
      <c r="A7519" s="188" t="s">
        <v>10007</v>
      </c>
      <c r="B7519" s="189" t="str">
        <f>IFERROR(VLOOKUP(Proc[[#This Row],[App]],Table2[],3,0),"open")</f>
        <v>open</v>
      </c>
      <c r="C7519" s="188" t="s">
        <v>375</v>
      </c>
      <c r="D7519" t="s">
        <v>7695</v>
      </c>
      <c r="E7519" t="s">
        <v>2546</v>
      </c>
      <c r="F7519" s="189"/>
      <c r="G7519" s="188" t="s">
        <v>406</v>
      </c>
      <c r="H7519" s="189" t="str">
        <f>IF(Proc[[#This Row],[type]]="LFF (MDG-F)",MID(Proc[[#This Row],[Obj]],13,10),"")</f>
        <v>IT50GPO001</v>
      </c>
      <c r="J7519" s="189" t="b">
        <f>Proc[[#This Row],[Requested]]=Proc[[#This Row],[CurrentParent]]</f>
        <v>0</v>
      </c>
      <c r="K7519" s="189" t="str">
        <f>IF(Proc[[#This Row],[Author]]="Marcela Urrego",VLOOKUP(LEFT(Proc[[#This Row],[Requested]],1),Table3[#All],2,0),VLOOKUP(Proc[[#This Row],[Author]],Table4[],2,0))</f>
        <v>HC</v>
      </c>
      <c r="L7519" s="189" t="s">
        <v>9921</v>
      </c>
      <c r="M7519" s="178">
        <v>46071</v>
      </c>
      <c r="N7519" s="178"/>
      <c r="O7519" s="178"/>
      <c r="P7519" s="178" t="str">
        <f ca="1">IF(Proc[[#This Row],[DaysAgeing]]&gt;5,"yep","on track")</f>
        <v>on track</v>
      </c>
      <c r="Q7519" s="3">
        <f ca="1">IF(Proc[[#This Row],[DateClosed]]="",ABS(NETWORKDAYS(Proc[[#This Row],[DateOpened]],TODAY()))-1,ABS(NETWORKDAYS(Proc[[#This Row],[DateOpened]],Proc[[#This Row],[DateClosed]]))-1)</f>
        <v>1</v>
      </c>
      <c r="R7519" s="178" t="s">
        <v>7719</v>
      </c>
      <c r="S7519" s="189"/>
    </row>
    <row r="7520" spans="1:19">
      <c r="A7520" s="188" t="s">
        <v>10007</v>
      </c>
      <c r="B7520" s="189" t="str">
        <f>IFERROR(VLOOKUP(Proc[[#This Row],[App]],Table2[],3,0),"open")</f>
        <v>open</v>
      </c>
      <c r="C7520" s="188" t="s">
        <v>375</v>
      </c>
      <c r="D7520" t="s">
        <v>7696</v>
      </c>
      <c r="E7520" t="s">
        <v>10028</v>
      </c>
      <c r="F7520" s="189"/>
      <c r="G7520" s="188" t="s">
        <v>406</v>
      </c>
      <c r="H7520" s="189" t="str">
        <f>IF(Proc[[#This Row],[type]]="LFF (MDG-F)",MID(Proc[[#This Row],[Obj]],13,10),"")</f>
        <v>IT50TNBA01</v>
      </c>
      <c r="J7520" s="189" t="b">
        <f>Proc[[#This Row],[Requested]]=Proc[[#This Row],[CurrentParent]]</f>
        <v>0</v>
      </c>
      <c r="K7520" s="189" t="str">
        <f>IF(Proc[[#This Row],[Author]]="Marcela Urrego",VLOOKUP(LEFT(Proc[[#This Row],[Requested]],1),Table3[#All],2,0),VLOOKUP(Proc[[#This Row],[Author]],Table4[],2,0))</f>
        <v>HC</v>
      </c>
      <c r="L7520" s="189" t="s">
        <v>9921</v>
      </c>
      <c r="M7520" s="178">
        <v>46071</v>
      </c>
      <c r="N7520" s="178"/>
      <c r="O7520" s="178"/>
      <c r="P7520" s="178" t="str">
        <f ca="1">IF(Proc[[#This Row],[DaysAgeing]]&gt;5,"yep","on track")</f>
        <v>on track</v>
      </c>
      <c r="Q7520" s="3">
        <f ca="1">IF(Proc[[#This Row],[DateClosed]]="",ABS(NETWORKDAYS(Proc[[#This Row],[DateOpened]],TODAY()))-1,ABS(NETWORKDAYS(Proc[[#This Row],[DateOpened]],Proc[[#This Row],[DateClosed]]))-1)</f>
        <v>1</v>
      </c>
      <c r="R7520" s="178" t="s">
        <v>7719</v>
      </c>
      <c r="S7520" s="189"/>
    </row>
    <row r="7521" spans="1:19">
      <c r="A7521" s="188" t="s">
        <v>10007</v>
      </c>
      <c r="B7521" s="189" t="str">
        <f>IFERROR(VLOOKUP(Proc[[#This Row],[App]],Table2[],3,0),"open")</f>
        <v>open</v>
      </c>
      <c r="C7521" s="188" t="s">
        <v>375</v>
      </c>
      <c r="D7521" t="s">
        <v>7697</v>
      </c>
      <c r="E7521" t="s">
        <v>10028</v>
      </c>
      <c r="F7521" s="189"/>
      <c r="G7521" s="188" t="s">
        <v>406</v>
      </c>
      <c r="H7521" s="189" t="str">
        <f>IF(Proc[[#This Row],[type]]="LFF (MDG-F)",MID(Proc[[#This Row],[Obj]],13,10),"")</f>
        <v>IT50TNBA02</v>
      </c>
      <c r="J7521" s="189" t="b">
        <f>Proc[[#This Row],[Requested]]=Proc[[#This Row],[CurrentParent]]</f>
        <v>0</v>
      </c>
      <c r="K7521" s="189" t="str">
        <f>IF(Proc[[#This Row],[Author]]="Marcela Urrego",VLOOKUP(LEFT(Proc[[#This Row],[Requested]],1),Table3[#All],2,0),VLOOKUP(Proc[[#This Row],[Author]],Table4[],2,0))</f>
        <v>HC</v>
      </c>
      <c r="L7521" s="189" t="s">
        <v>9921</v>
      </c>
      <c r="M7521" s="178">
        <v>46071</v>
      </c>
      <c r="N7521" s="178"/>
      <c r="O7521" s="178"/>
      <c r="P7521" s="178" t="str">
        <f ca="1">IF(Proc[[#This Row],[DaysAgeing]]&gt;5,"yep","on track")</f>
        <v>on track</v>
      </c>
      <c r="Q7521" s="3">
        <f ca="1">IF(Proc[[#This Row],[DateClosed]]="",ABS(NETWORKDAYS(Proc[[#This Row],[DateOpened]],TODAY()))-1,ABS(NETWORKDAYS(Proc[[#This Row],[DateOpened]],Proc[[#This Row],[DateClosed]]))-1)</f>
        <v>1</v>
      </c>
      <c r="R7521" s="178" t="s">
        <v>7719</v>
      </c>
      <c r="S7521" s="189"/>
    </row>
    <row r="7522" spans="1:19">
      <c r="A7522" s="188" t="s">
        <v>10007</v>
      </c>
      <c r="B7522" s="189" t="str">
        <f>IFERROR(VLOOKUP(Proc[[#This Row],[App]],Table2[],3,0),"open")</f>
        <v>open</v>
      </c>
      <c r="C7522" s="188" t="s">
        <v>375</v>
      </c>
      <c r="D7522" t="s">
        <v>7698</v>
      </c>
      <c r="E7522" t="s">
        <v>10029</v>
      </c>
      <c r="F7522" s="189"/>
      <c r="G7522" s="188" t="s">
        <v>406</v>
      </c>
      <c r="H7522" s="189" t="str">
        <f>IF(Proc[[#This Row],[type]]="LFF (MDG-F)",MID(Proc[[#This Row],[Obj]],13,10),"")</f>
        <v>IT50TOBA01</v>
      </c>
      <c r="J7522" s="189" t="b">
        <f>Proc[[#This Row],[Requested]]=Proc[[#This Row],[CurrentParent]]</f>
        <v>0</v>
      </c>
      <c r="K7522" s="189" t="str">
        <f>IF(Proc[[#This Row],[Author]]="Marcela Urrego",VLOOKUP(LEFT(Proc[[#This Row],[Requested]],1),Table3[#All],2,0),VLOOKUP(Proc[[#This Row],[Author]],Table4[],2,0))</f>
        <v>HC</v>
      </c>
      <c r="L7522" s="189" t="s">
        <v>9921</v>
      </c>
      <c r="M7522" s="178">
        <v>46071</v>
      </c>
      <c r="N7522" s="178"/>
      <c r="O7522" s="178"/>
      <c r="P7522" s="178" t="str">
        <f ca="1">IF(Proc[[#This Row],[DaysAgeing]]&gt;5,"yep","on track")</f>
        <v>on track</v>
      </c>
      <c r="Q7522" s="3">
        <f ca="1">IF(Proc[[#This Row],[DateClosed]]="",ABS(NETWORKDAYS(Proc[[#This Row],[DateOpened]],TODAY()))-1,ABS(NETWORKDAYS(Proc[[#This Row],[DateOpened]],Proc[[#This Row],[DateClosed]]))-1)</f>
        <v>1</v>
      </c>
      <c r="R7522" s="178" t="s">
        <v>7719</v>
      </c>
      <c r="S7522" s="189"/>
    </row>
    <row r="7523" spans="1:19">
      <c r="A7523" s="188" t="s">
        <v>10007</v>
      </c>
      <c r="B7523" s="189" t="str">
        <f>IFERROR(VLOOKUP(Proc[[#This Row],[App]],Table2[],3,0),"open")</f>
        <v>open</v>
      </c>
      <c r="C7523" s="188" t="s">
        <v>375</v>
      </c>
      <c r="D7523" t="s">
        <v>7699</v>
      </c>
      <c r="E7523" t="s">
        <v>10030</v>
      </c>
      <c r="F7523" s="189"/>
      <c r="G7523" s="188" t="s">
        <v>406</v>
      </c>
      <c r="H7523" s="189" t="str">
        <f>IF(Proc[[#This Row],[type]]="LFF (MDG-F)",MID(Proc[[#This Row],[Obj]],13,10),"")</f>
        <v>IT50TOBA02</v>
      </c>
      <c r="J7523" s="189" t="b">
        <f>Proc[[#This Row],[Requested]]=Proc[[#This Row],[CurrentParent]]</f>
        <v>0</v>
      </c>
      <c r="K7523" s="189" t="str">
        <f>IF(Proc[[#This Row],[Author]]="Marcela Urrego",VLOOKUP(LEFT(Proc[[#This Row],[Requested]],1),Table3[#All],2,0),VLOOKUP(Proc[[#This Row],[Author]],Table4[],2,0))</f>
        <v>HC</v>
      </c>
      <c r="L7523" s="189" t="s">
        <v>9921</v>
      </c>
      <c r="M7523" s="178">
        <v>46071</v>
      </c>
      <c r="N7523" s="178"/>
      <c r="O7523" s="178"/>
      <c r="P7523" s="178" t="str">
        <f ca="1">IF(Proc[[#This Row],[DaysAgeing]]&gt;5,"yep","on track")</f>
        <v>on track</v>
      </c>
      <c r="Q7523" s="3">
        <f ca="1">IF(Proc[[#This Row],[DateClosed]]="",ABS(NETWORKDAYS(Proc[[#This Row],[DateOpened]],TODAY()))-1,ABS(NETWORKDAYS(Proc[[#This Row],[DateOpened]],Proc[[#This Row],[DateClosed]]))-1)</f>
        <v>1</v>
      </c>
      <c r="R7523" s="178" t="s">
        <v>7719</v>
      </c>
      <c r="S7523" s="189"/>
    </row>
    <row r="7524" spans="1:19">
      <c r="A7524" s="188" t="s">
        <v>10007</v>
      </c>
      <c r="B7524" s="189" t="str">
        <f>IFERROR(VLOOKUP(Proc[[#This Row],[App]],Table2[],3,0),"open")</f>
        <v>open</v>
      </c>
      <c r="C7524" s="188" t="s">
        <v>375</v>
      </c>
      <c r="D7524" t="s">
        <v>7700</v>
      </c>
      <c r="E7524" t="s">
        <v>10031</v>
      </c>
      <c r="F7524" s="189"/>
      <c r="G7524" s="188" t="s">
        <v>406</v>
      </c>
      <c r="H7524" s="189" t="str">
        <f>IF(Proc[[#This Row],[type]]="LFF (MDG-F)",MID(Proc[[#This Row],[Obj]],13,10),"")</f>
        <v>IT50TPB002</v>
      </c>
      <c r="J7524" s="189" t="b">
        <f>Proc[[#This Row],[Requested]]=Proc[[#This Row],[CurrentParent]]</f>
        <v>0</v>
      </c>
      <c r="K7524" s="189" t="str">
        <f>IF(Proc[[#This Row],[Author]]="Marcela Urrego",VLOOKUP(LEFT(Proc[[#This Row],[Requested]],1),Table3[#All],2,0),VLOOKUP(Proc[[#This Row],[Author]],Table4[],2,0))</f>
        <v>HC</v>
      </c>
      <c r="L7524" s="189" t="s">
        <v>9921</v>
      </c>
      <c r="M7524" s="178">
        <v>46071</v>
      </c>
      <c r="N7524" s="178"/>
      <c r="O7524" s="178"/>
      <c r="P7524" s="178" t="str">
        <f ca="1">IF(Proc[[#This Row],[DaysAgeing]]&gt;5,"yep","on track")</f>
        <v>on track</v>
      </c>
      <c r="Q7524" s="3">
        <f ca="1">IF(Proc[[#This Row],[DateClosed]]="",ABS(NETWORKDAYS(Proc[[#This Row],[DateOpened]],TODAY()))-1,ABS(NETWORKDAYS(Proc[[#This Row],[DateOpened]],Proc[[#This Row],[DateClosed]]))-1)</f>
        <v>1</v>
      </c>
      <c r="R7524" s="178" t="s">
        <v>7719</v>
      </c>
      <c r="S7524" s="189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G2:G7524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CDAA-74A2-423D-BB54-7203AD25C64A}">
  <dimension ref="A1:B41"/>
  <sheetViews>
    <sheetView workbookViewId="0"/>
  </sheetViews>
  <sheetFormatPr defaultRowHeight="15"/>
  <sheetData>
    <row r="1" spans="1:2">
      <c r="A1" t="s">
        <v>9967</v>
      </c>
      <c r="B1" t="s">
        <v>10033</v>
      </c>
    </row>
    <row r="2" spans="1:2">
      <c r="A2" t="s">
        <v>9968</v>
      </c>
      <c r="B2" t="s">
        <v>10033</v>
      </c>
    </row>
    <row r="3" spans="1:2">
      <c r="A3" t="s">
        <v>9973</v>
      </c>
      <c r="B3" t="s">
        <v>10034</v>
      </c>
    </row>
    <row r="4" spans="1:2">
      <c r="A4" t="s">
        <v>9976</v>
      </c>
      <c r="B4" t="s">
        <v>10035</v>
      </c>
    </row>
    <row r="5" spans="1:2">
      <c r="A5" t="s">
        <v>9977</v>
      </c>
      <c r="B5" t="s">
        <v>10036</v>
      </c>
    </row>
    <row r="6" spans="1:2">
      <c r="A6" t="s">
        <v>9978</v>
      </c>
    </row>
    <row r="7" spans="1:2">
      <c r="A7" t="s">
        <v>9979</v>
      </c>
    </row>
    <row r="8" spans="1:2">
      <c r="A8" t="s">
        <v>9980</v>
      </c>
      <c r="B8" t="s">
        <v>7301</v>
      </c>
    </row>
    <row r="9" spans="1:2">
      <c r="A9" t="s">
        <v>9981</v>
      </c>
      <c r="B9" t="s">
        <v>7301</v>
      </c>
    </row>
    <row r="10" spans="1:2">
      <c r="A10" t="s">
        <v>9982</v>
      </c>
      <c r="B10" t="s">
        <v>10037</v>
      </c>
    </row>
    <row r="11" spans="1:2">
      <c r="A11" t="s">
        <v>9983</v>
      </c>
      <c r="B11" t="s">
        <v>10037</v>
      </c>
    </row>
    <row r="12" spans="1:2">
      <c r="A12" t="s">
        <v>9984</v>
      </c>
      <c r="B12" t="s">
        <v>10037</v>
      </c>
    </row>
    <row r="13" spans="1:2">
      <c r="A13" t="s">
        <v>9985</v>
      </c>
      <c r="B13" t="s">
        <v>7301</v>
      </c>
    </row>
    <row r="14" spans="1:2">
      <c r="A14" t="s">
        <v>9986</v>
      </c>
      <c r="B14" t="s">
        <v>7301</v>
      </c>
    </row>
    <row r="15" spans="1:2">
      <c r="A15" t="s">
        <v>9987</v>
      </c>
      <c r="B15" t="s">
        <v>7301</v>
      </c>
    </row>
    <row r="16" spans="1:2">
      <c r="A16" t="s">
        <v>9988</v>
      </c>
      <c r="B16" t="s">
        <v>7301</v>
      </c>
    </row>
    <row r="17" spans="1:2">
      <c r="A17" t="s">
        <v>9989</v>
      </c>
      <c r="B17" t="s">
        <v>10038</v>
      </c>
    </row>
    <row r="18" spans="1:2">
      <c r="A18" t="s">
        <v>9990</v>
      </c>
      <c r="B18" t="s">
        <v>10039</v>
      </c>
    </row>
    <row r="19" spans="1:2">
      <c r="A19" t="s">
        <v>9991</v>
      </c>
    </row>
    <row r="20" spans="1:2">
      <c r="A20" t="s">
        <v>9992</v>
      </c>
      <c r="B20" t="s">
        <v>10040</v>
      </c>
    </row>
    <row r="21" spans="1:2">
      <c r="A21" t="s">
        <v>9993</v>
      </c>
      <c r="B21" t="s">
        <v>10040</v>
      </c>
    </row>
    <row r="22" spans="1:2">
      <c r="A22" t="s">
        <v>9994</v>
      </c>
      <c r="B22" t="s">
        <v>10040</v>
      </c>
    </row>
    <row r="23" spans="1:2">
      <c r="A23" t="s">
        <v>9995</v>
      </c>
    </row>
    <row r="24" spans="1:2">
      <c r="A24" t="s">
        <v>9996</v>
      </c>
      <c r="B24" t="s">
        <v>10040</v>
      </c>
    </row>
    <row r="25" spans="1:2">
      <c r="A25" t="s">
        <v>9997</v>
      </c>
      <c r="B25" t="s">
        <v>10040</v>
      </c>
    </row>
    <row r="26" spans="1:2">
      <c r="A26" t="s">
        <v>9998</v>
      </c>
    </row>
    <row r="27" spans="1:2">
      <c r="A27" t="s">
        <v>10023</v>
      </c>
      <c r="B27" t="s">
        <v>10041</v>
      </c>
    </row>
    <row r="28" spans="1:2">
      <c r="A28" t="s">
        <v>10024</v>
      </c>
      <c r="B28" t="s">
        <v>10041</v>
      </c>
    </row>
    <row r="29" spans="1:2">
      <c r="A29" t="s">
        <v>10025</v>
      </c>
      <c r="B29" t="s">
        <v>10042</v>
      </c>
    </row>
    <row r="30" spans="1:2">
      <c r="A30" t="s">
        <v>10026</v>
      </c>
      <c r="B30" t="s">
        <v>10042</v>
      </c>
    </row>
    <row r="31" spans="1:2">
      <c r="A31" t="s">
        <v>7690</v>
      </c>
      <c r="B31" t="s">
        <v>7717</v>
      </c>
    </row>
    <row r="32" spans="1:2">
      <c r="A32" t="s">
        <v>7691</v>
      </c>
      <c r="B32" t="s">
        <v>7717</v>
      </c>
    </row>
    <row r="33" spans="1:2">
      <c r="A33" t="s">
        <v>7692</v>
      </c>
      <c r="B33" t="s">
        <v>424</v>
      </c>
    </row>
    <row r="34" spans="1:2">
      <c r="A34" t="s">
        <v>7693</v>
      </c>
      <c r="B34" t="s">
        <v>424</v>
      </c>
    </row>
    <row r="35" spans="1:2">
      <c r="A35" t="s">
        <v>7694</v>
      </c>
      <c r="B35" t="s">
        <v>5445</v>
      </c>
    </row>
    <row r="36" spans="1:2">
      <c r="A36" t="s">
        <v>7695</v>
      </c>
      <c r="B36" t="s">
        <v>7717</v>
      </c>
    </row>
    <row r="37" spans="1:2">
      <c r="A37" t="s">
        <v>7696</v>
      </c>
      <c r="B37" t="s">
        <v>7717</v>
      </c>
    </row>
    <row r="38" spans="1:2">
      <c r="A38" t="s">
        <v>7697</v>
      </c>
      <c r="B38" t="s">
        <v>7717</v>
      </c>
    </row>
    <row r="39" spans="1:2">
      <c r="A39" t="s">
        <v>7698</v>
      </c>
      <c r="B39" t="s">
        <v>7717</v>
      </c>
    </row>
    <row r="40" spans="1:2">
      <c r="A40" t="s">
        <v>7699</v>
      </c>
      <c r="B40" t="s">
        <v>7717</v>
      </c>
    </row>
    <row r="41" spans="1:2">
      <c r="A41" t="s">
        <v>7700</v>
      </c>
      <c r="B41" t="s">
        <v>7717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FC107-2FC0-449E-986F-A9E882474EE1}">
  <dimension ref="A1:C16"/>
  <sheetViews>
    <sheetView workbookViewId="0">
      <selection activeCell="Q43" sqref="Q43"/>
    </sheetView>
  </sheetViews>
  <sheetFormatPr defaultRowHeight="15"/>
  <sheetData>
    <row r="1" spans="1:3">
      <c r="A1">
        <v>1000</v>
      </c>
      <c r="B1" t="s">
        <v>10032</v>
      </c>
    </row>
    <row r="2" spans="1:3">
      <c r="A2" t="s">
        <v>7709</v>
      </c>
      <c r="C2" t="s">
        <v>10008</v>
      </c>
    </row>
    <row r="3" spans="1:3">
      <c r="A3" t="s">
        <v>4081</v>
      </c>
      <c r="C3" t="s">
        <v>10009</v>
      </c>
    </row>
    <row r="4" spans="1:3">
      <c r="A4" t="s">
        <v>7717</v>
      </c>
      <c r="C4" t="s">
        <v>10010</v>
      </c>
    </row>
    <row r="5" spans="1:3">
      <c r="A5" t="s">
        <v>7717</v>
      </c>
      <c r="C5" t="s">
        <v>10011</v>
      </c>
    </row>
    <row r="6" spans="1:3">
      <c r="A6" t="s">
        <v>10027</v>
      </c>
      <c r="C6" t="s">
        <v>10012</v>
      </c>
    </row>
    <row r="7" spans="1:3">
      <c r="A7" t="s">
        <v>2506</v>
      </c>
      <c r="C7" t="s">
        <v>10013</v>
      </c>
    </row>
    <row r="8" spans="1:3">
      <c r="A8" t="s">
        <v>424</v>
      </c>
      <c r="C8" t="s">
        <v>10014</v>
      </c>
    </row>
    <row r="9" spans="1:3">
      <c r="A9" t="s">
        <v>424</v>
      </c>
      <c r="C9" t="s">
        <v>10015</v>
      </c>
    </row>
    <row r="10" spans="1:3">
      <c r="A10" t="s">
        <v>5445</v>
      </c>
      <c r="C10" t="s">
        <v>10016</v>
      </c>
    </row>
    <row r="11" spans="1:3">
      <c r="A11" t="s">
        <v>2546</v>
      </c>
      <c r="C11" t="s">
        <v>10017</v>
      </c>
    </row>
    <row r="12" spans="1:3">
      <c r="A12" t="s">
        <v>10028</v>
      </c>
      <c r="C12" t="s">
        <v>10018</v>
      </c>
    </row>
    <row r="13" spans="1:3">
      <c r="A13" t="s">
        <v>10028</v>
      </c>
      <c r="C13" t="s">
        <v>10019</v>
      </c>
    </row>
    <row r="14" spans="1:3">
      <c r="A14" t="s">
        <v>10029</v>
      </c>
      <c r="C14" t="s">
        <v>10020</v>
      </c>
    </row>
    <row r="15" spans="1:3">
      <c r="A15" t="s">
        <v>10030</v>
      </c>
      <c r="C15" t="s">
        <v>10021</v>
      </c>
    </row>
    <row r="16" spans="1:3">
      <c r="A16" t="s">
        <v>10031</v>
      </c>
      <c r="C16" t="s">
        <v>10022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3"/>
  <sheetViews>
    <sheetView topLeftCell="A152" workbookViewId="0">
      <selection activeCell="A153" sqref="A15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  <row r="153" spans="1:2">
      <c r="A153" s="178" t="s">
        <v>7719</v>
      </c>
      <c r="B153" s="188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2026-02-18T17:22:08Z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