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2C86E9F-5E22-4FF6-AC39-68A907A1A745}" xr6:coauthVersionLast="47" xr6:coauthVersionMax="47" xr10:uidLastSave="{00000000-0000-0000-0000-000000000000}"/>
  <bookViews>
    <workbookView xWindow="17760" yWindow="690" windowWidth="16125" windowHeight="1618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91" i="1" l="1"/>
  <c r="B11492" i="1"/>
  <c r="B11493" i="1"/>
  <c r="B11494" i="1"/>
  <c r="B11495" i="1"/>
  <c r="B11496" i="1"/>
  <c r="B11497" i="1"/>
  <c r="B11498" i="1"/>
  <c r="B11499" i="1"/>
  <c r="H11491" i="1"/>
  <c r="H11492" i="1"/>
  <c r="H11493" i="1"/>
  <c r="H11494" i="1"/>
  <c r="H11495" i="1"/>
  <c r="H11496" i="1"/>
  <c r="H11497" i="1"/>
  <c r="H11498" i="1"/>
  <c r="H11499" i="1"/>
  <c r="J11491" i="1"/>
  <c r="J11492" i="1"/>
  <c r="J11493" i="1"/>
  <c r="J11494" i="1"/>
  <c r="J11495" i="1"/>
  <c r="J11496" i="1"/>
  <c r="J11497" i="1"/>
  <c r="J11498" i="1"/>
  <c r="J11499" i="1"/>
  <c r="K11491" i="1"/>
  <c r="K11492" i="1"/>
  <c r="K11493" i="1"/>
  <c r="K11494" i="1"/>
  <c r="K11495" i="1"/>
  <c r="K11496" i="1"/>
  <c r="K11497" i="1"/>
  <c r="K11498" i="1"/>
  <c r="K11499" i="1"/>
  <c r="Q11491" i="1"/>
  <c r="P11491" i="1" s="1"/>
  <c r="Q11492" i="1"/>
  <c r="P11492" i="1" s="1"/>
  <c r="Q11493" i="1"/>
  <c r="P11493" i="1" s="1"/>
  <c r="Q11494" i="1"/>
  <c r="P11494" i="1" s="1"/>
  <c r="Q11495" i="1"/>
  <c r="P11495" i="1" s="1"/>
  <c r="Q11496" i="1"/>
  <c r="P11496" i="1" s="1"/>
  <c r="Q11497" i="1"/>
  <c r="P11497" i="1" s="1"/>
  <c r="Q11498" i="1"/>
  <c r="P11498" i="1" s="1"/>
  <c r="Q11499" i="1"/>
  <c r="P11499" i="1" s="1"/>
  <c r="B11042" i="1"/>
  <c r="H11042" i="1"/>
  <c r="J11042" i="1"/>
  <c r="K11042" i="1"/>
  <c r="Q11042" i="1"/>
  <c r="P11042" i="1" s="1"/>
  <c r="J11478" i="1"/>
  <c r="J11365" i="1"/>
  <c r="J11362" i="1"/>
  <c r="J11349" i="1"/>
  <c r="J11348" i="1"/>
  <c r="J11310" i="1"/>
  <c r="J11288" i="1"/>
  <c r="J11287" i="1"/>
  <c r="J11477" i="1"/>
  <c r="J11476" i="1"/>
  <c r="J11475" i="1"/>
  <c r="J11474" i="1"/>
  <c r="J11459" i="1"/>
  <c r="J11458" i="1"/>
  <c r="J11445" i="1"/>
  <c r="J11444" i="1"/>
  <c r="J11443" i="1"/>
  <c r="J11442" i="1"/>
  <c r="J11429" i="1"/>
  <c r="J11428" i="1"/>
  <c r="J11427" i="1"/>
  <c r="J11426" i="1"/>
  <c r="J11413" i="1"/>
  <c r="J11412" i="1"/>
  <c r="J11411" i="1"/>
  <c r="J11410" i="1"/>
  <c r="J11397" i="1"/>
  <c r="J11396" i="1"/>
  <c r="J11395" i="1"/>
  <c r="J11394" i="1"/>
  <c r="J11381" i="1"/>
  <c r="J11380" i="1"/>
  <c r="J11379" i="1"/>
  <c r="J11378" i="1"/>
  <c r="J11364" i="1"/>
  <c r="J11363" i="1"/>
  <c r="J11347" i="1"/>
  <c r="J11346" i="1"/>
  <c r="J11333" i="1"/>
  <c r="J11332" i="1"/>
  <c r="J11331" i="1"/>
  <c r="J11330" i="1"/>
  <c r="J11317" i="1"/>
  <c r="J11316" i="1"/>
  <c r="J11315" i="1"/>
  <c r="J11314" i="1"/>
  <c r="J11301" i="1"/>
  <c r="J11300" i="1"/>
  <c r="J11299" i="1"/>
  <c r="J11298" i="1"/>
  <c r="J11285" i="1"/>
  <c r="J11284" i="1"/>
  <c r="J11283" i="1"/>
  <c r="J11282" i="1"/>
  <c r="J11269" i="1"/>
  <c r="J11268" i="1"/>
  <c r="J11267" i="1"/>
  <c r="J11266" i="1"/>
  <c r="J11262" i="1"/>
  <c r="J11253" i="1"/>
  <c r="J11252" i="1"/>
  <c r="J11251" i="1"/>
  <c r="J11250" i="1"/>
  <c r="J11246" i="1"/>
  <c r="J11237" i="1"/>
  <c r="J11236" i="1"/>
  <c r="J11235" i="1"/>
  <c r="J11234" i="1"/>
  <c r="J11230" i="1"/>
  <c r="J11221" i="1"/>
  <c r="J11220" i="1"/>
  <c r="J11219" i="1"/>
  <c r="J11218" i="1"/>
  <c r="J11205" i="1"/>
  <c r="J11204" i="1"/>
  <c r="J11203" i="1"/>
  <c r="J11202" i="1"/>
  <c r="J11198" i="1"/>
  <c r="J11189" i="1"/>
  <c r="J11188" i="1"/>
  <c r="J11187" i="1"/>
  <c r="J11186" i="1"/>
  <c r="J11182" i="1"/>
  <c r="J11172" i="1"/>
  <c r="J11171" i="1"/>
  <c r="J11170" i="1"/>
  <c r="J11166" i="1"/>
  <c r="J11157" i="1"/>
  <c r="J11156" i="1"/>
  <c r="J11155" i="1"/>
  <c r="J11154" i="1"/>
  <c r="J11150" i="1"/>
  <c r="J11141" i="1"/>
  <c r="J11140" i="1"/>
  <c r="J11139" i="1"/>
  <c r="J11138" i="1"/>
  <c r="J11125" i="1"/>
  <c r="J11124" i="1"/>
  <c r="J11123" i="1"/>
  <c r="J11122" i="1"/>
  <c r="J11118" i="1"/>
  <c r="J11109" i="1"/>
  <c r="J11108" i="1"/>
  <c r="J11107" i="1"/>
  <c r="J11106" i="1"/>
  <c r="J11490" i="1"/>
  <c r="J11473" i="1"/>
  <c r="J11467" i="1"/>
  <c r="J11462" i="1"/>
  <c r="J11460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J11461" i="1"/>
  <c r="J11463" i="1"/>
  <c r="J11464" i="1"/>
  <c r="J11465" i="1"/>
  <c r="J11466" i="1"/>
  <c r="J11468" i="1"/>
  <c r="J11469" i="1"/>
  <c r="J11470" i="1"/>
  <c r="J11471" i="1"/>
  <c r="J11472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Q11460" i="1"/>
  <c r="P11460" i="1" s="1"/>
  <c r="Q11461" i="1"/>
  <c r="P11461" i="1" s="1"/>
  <c r="Q11462" i="1"/>
  <c r="P11462" i="1" s="1"/>
  <c r="Q11463" i="1"/>
  <c r="P11463" i="1" s="1"/>
  <c r="Q11464" i="1"/>
  <c r="P11464" i="1" s="1"/>
  <c r="Q11465" i="1"/>
  <c r="P11465" i="1" s="1"/>
  <c r="Q11466" i="1"/>
  <c r="P11466" i="1" s="1"/>
  <c r="Q11467" i="1"/>
  <c r="P11467" i="1" s="1"/>
  <c r="Q11468" i="1"/>
  <c r="P11468" i="1" s="1"/>
  <c r="Q11469" i="1"/>
  <c r="P11469" i="1" s="1"/>
  <c r="Q11470" i="1"/>
  <c r="P11470" i="1" s="1"/>
  <c r="Q11471" i="1"/>
  <c r="P11471" i="1" s="1"/>
  <c r="Q11472" i="1"/>
  <c r="P11472" i="1" s="1"/>
  <c r="Q11473" i="1"/>
  <c r="P11473" i="1" s="1"/>
  <c r="Q11474" i="1"/>
  <c r="P11474" i="1" s="1"/>
  <c r="Q11475" i="1"/>
  <c r="P11475" i="1" s="1"/>
  <c r="Q11476" i="1"/>
  <c r="P11476" i="1" s="1"/>
  <c r="Q11477" i="1"/>
  <c r="P11477" i="1" s="1"/>
  <c r="Q11478" i="1"/>
  <c r="P11478" i="1" s="1"/>
  <c r="Q11479" i="1"/>
  <c r="P11479" i="1" s="1"/>
  <c r="Q11480" i="1"/>
  <c r="P11480" i="1" s="1"/>
  <c r="Q11481" i="1"/>
  <c r="P11481" i="1" s="1"/>
  <c r="Q11482" i="1"/>
  <c r="P11482" i="1" s="1"/>
  <c r="Q11483" i="1"/>
  <c r="P11483" i="1" s="1"/>
  <c r="Q11484" i="1"/>
  <c r="P11484" i="1" s="1"/>
  <c r="Q11485" i="1"/>
  <c r="P11485" i="1" s="1"/>
  <c r="Q11486" i="1"/>
  <c r="P11486" i="1" s="1"/>
  <c r="Q11487" i="1"/>
  <c r="P11487" i="1" s="1"/>
  <c r="Q11488" i="1"/>
  <c r="P11488" i="1" s="1"/>
  <c r="Q11489" i="1"/>
  <c r="P11489" i="1" s="1"/>
  <c r="Q11490" i="1"/>
  <c r="P11490" i="1" s="1"/>
  <c r="J11375" i="1"/>
  <c r="J11374" i="1"/>
  <c r="J11355" i="1"/>
  <c r="J11354" i="1"/>
  <c r="J11337" i="1"/>
  <c r="J11336" i="1"/>
  <c r="J11335" i="1"/>
  <c r="J11319" i="1"/>
  <c r="J11318" i="1"/>
  <c r="J11312" i="1"/>
  <c r="J11311" i="1"/>
  <c r="J11295" i="1"/>
  <c r="J11293" i="1"/>
  <c r="J11279" i="1"/>
  <c r="J11277" i="1"/>
  <c r="J11263" i="1"/>
  <c r="J11261" i="1"/>
  <c r="J11247" i="1"/>
  <c r="J11245" i="1"/>
  <c r="J11229" i="1"/>
  <c r="J11213" i="1"/>
  <c r="J11199" i="1"/>
  <c r="J11197" i="1"/>
  <c r="J11181" i="1"/>
  <c r="J11165" i="1"/>
  <c r="J11149" i="1"/>
  <c r="J11133" i="1"/>
  <c r="J11117" i="1"/>
  <c r="J11101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J11419" i="1"/>
  <c r="J11420" i="1"/>
  <c r="J11421" i="1"/>
  <c r="J11422" i="1"/>
  <c r="J11423" i="1"/>
  <c r="J11424" i="1"/>
  <c r="J11425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Q11419" i="1"/>
  <c r="P11419" i="1" s="1"/>
  <c r="Q11420" i="1"/>
  <c r="P11420" i="1" s="1"/>
  <c r="Q11421" i="1"/>
  <c r="P11421" i="1" s="1"/>
  <c r="Q11422" i="1"/>
  <c r="P11422" i="1" s="1"/>
  <c r="Q11423" i="1"/>
  <c r="P11423" i="1" s="1"/>
  <c r="Q11424" i="1"/>
  <c r="P11424" i="1" s="1"/>
  <c r="Q11425" i="1"/>
  <c r="P11425" i="1" s="1"/>
  <c r="Q11426" i="1"/>
  <c r="P11426" i="1" s="1"/>
  <c r="Q11427" i="1"/>
  <c r="P11427" i="1" s="1"/>
  <c r="Q11428" i="1"/>
  <c r="P11428" i="1" s="1"/>
  <c r="Q11429" i="1"/>
  <c r="P11429" i="1" s="1"/>
  <c r="Q11430" i="1"/>
  <c r="P11430" i="1" s="1"/>
  <c r="Q11431" i="1"/>
  <c r="P11431" i="1" s="1"/>
  <c r="Q11432" i="1"/>
  <c r="P11432" i="1" s="1"/>
  <c r="Q11433" i="1"/>
  <c r="P11433" i="1" s="1"/>
  <c r="Q11434" i="1"/>
  <c r="P11434" i="1" s="1"/>
  <c r="Q11435" i="1"/>
  <c r="P11435" i="1" s="1"/>
  <c r="Q11436" i="1"/>
  <c r="P11436" i="1" s="1"/>
  <c r="Q11437" i="1"/>
  <c r="P11437" i="1" s="1"/>
  <c r="Q11438" i="1"/>
  <c r="P11438" i="1" s="1"/>
  <c r="Q11439" i="1"/>
  <c r="P11439" i="1" s="1"/>
  <c r="Q11440" i="1"/>
  <c r="P11440" i="1" s="1"/>
  <c r="Q11441" i="1"/>
  <c r="P11441" i="1" s="1"/>
  <c r="Q11442" i="1"/>
  <c r="P11442" i="1" s="1"/>
  <c r="Q11443" i="1"/>
  <c r="P11443" i="1" s="1"/>
  <c r="Q11444" i="1"/>
  <c r="P11444" i="1" s="1"/>
  <c r="Q11445" i="1"/>
  <c r="P11445" i="1" s="1"/>
  <c r="Q11446" i="1"/>
  <c r="P11446" i="1" s="1"/>
  <c r="Q11447" i="1"/>
  <c r="P11447" i="1" s="1"/>
  <c r="Q11448" i="1"/>
  <c r="P11448" i="1" s="1"/>
  <c r="Q11449" i="1"/>
  <c r="P11449" i="1" s="1"/>
  <c r="Q11450" i="1"/>
  <c r="P11450" i="1" s="1"/>
  <c r="Q11451" i="1"/>
  <c r="P11451" i="1" s="1"/>
  <c r="Q11452" i="1"/>
  <c r="P11452" i="1" s="1"/>
  <c r="Q11453" i="1"/>
  <c r="P11453" i="1" s="1"/>
  <c r="Q11454" i="1"/>
  <c r="P11454" i="1" s="1"/>
  <c r="Q11455" i="1"/>
  <c r="P11455" i="1" s="1"/>
  <c r="Q11456" i="1"/>
  <c r="P11456" i="1" s="1"/>
  <c r="Q11457" i="1"/>
  <c r="P11457" i="1" s="1"/>
  <c r="Q11458" i="1"/>
  <c r="P11458" i="1" s="1"/>
  <c r="Q11459" i="1"/>
  <c r="P11459" i="1" s="1"/>
  <c r="B11413" i="1"/>
  <c r="B11414" i="1"/>
  <c r="B11415" i="1"/>
  <c r="B11416" i="1"/>
  <c r="B11417" i="1"/>
  <c r="B11418" i="1"/>
  <c r="H11413" i="1"/>
  <c r="H11414" i="1"/>
  <c r="H11415" i="1"/>
  <c r="H11416" i="1"/>
  <c r="H11417" i="1"/>
  <c r="H11418" i="1"/>
  <c r="J11414" i="1"/>
  <c r="J11415" i="1"/>
  <c r="J11416" i="1"/>
  <c r="J11417" i="1"/>
  <c r="J11418" i="1"/>
  <c r="K11413" i="1"/>
  <c r="K11414" i="1"/>
  <c r="K11415" i="1"/>
  <c r="K11416" i="1"/>
  <c r="K11417" i="1"/>
  <c r="K11418" i="1"/>
  <c r="Q11413" i="1"/>
  <c r="P11413" i="1" s="1"/>
  <c r="Q11414" i="1"/>
  <c r="P11414" i="1" s="1"/>
  <c r="Q11415" i="1"/>
  <c r="P11415" i="1" s="1"/>
  <c r="Q11416" i="1"/>
  <c r="P11416" i="1" s="1"/>
  <c r="Q11417" i="1"/>
  <c r="P11417" i="1" s="1"/>
  <c r="Q11418" i="1"/>
  <c r="P11418" i="1" s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J11289" i="1"/>
  <c r="J11290" i="1"/>
  <c r="J11291" i="1"/>
  <c r="J11292" i="1"/>
  <c r="J11294" i="1"/>
  <c r="J11296" i="1"/>
  <c r="J11297" i="1"/>
  <c r="J11302" i="1"/>
  <c r="J11303" i="1"/>
  <c r="J11304" i="1"/>
  <c r="J11305" i="1"/>
  <c r="J11306" i="1"/>
  <c r="J11307" i="1"/>
  <c r="J11308" i="1"/>
  <c r="J11309" i="1"/>
  <c r="J11313" i="1"/>
  <c r="J11320" i="1"/>
  <c r="J11321" i="1"/>
  <c r="J11322" i="1"/>
  <c r="J11323" i="1"/>
  <c r="J11324" i="1"/>
  <c r="J11325" i="1"/>
  <c r="J11326" i="1"/>
  <c r="J11327" i="1"/>
  <c r="J11328" i="1"/>
  <c r="J11329" i="1"/>
  <c r="J11334" i="1"/>
  <c r="J11338" i="1"/>
  <c r="J11339" i="1"/>
  <c r="J11340" i="1"/>
  <c r="J11341" i="1"/>
  <c r="J11342" i="1"/>
  <c r="J11343" i="1"/>
  <c r="J11344" i="1"/>
  <c r="J11345" i="1"/>
  <c r="J11350" i="1"/>
  <c r="J11351" i="1"/>
  <c r="J11352" i="1"/>
  <c r="J11353" i="1"/>
  <c r="J11356" i="1"/>
  <c r="J11357" i="1"/>
  <c r="J11358" i="1"/>
  <c r="J11359" i="1"/>
  <c r="J11360" i="1"/>
  <c r="J11361" i="1"/>
  <c r="J11366" i="1"/>
  <c r="J11367" i="1"/>
  <c r="J11368" i="1"/>
  <c r="J11369" i="1"/>
  <c r="J11370" i="1"/>
  <c r="J11371" i="1"/>
  <c r="J11372" i="1"/>
  <c r="J11373" i="1"/>
  <c r="J11376" i="1"/>
  <c r="J11377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Q11287" i="1"/>
  <c r="P11287" i="1" s="1"/>
  <c r="Q11288" i="1"/>
  <c r="P11288" i="1" s="1"/>
  <c r="Q11289" i="1"/>
  <c r="P11289" i="1" s="1"/>
  <c r="Q11290" i="1"/>
  <c r="P11290" i="1" s="1"/>
  <c r="Q11291" i="1"/>
  <c r="P11291" i="1" s="1"/>
  <c r="Q11292" i="1"/>
  <c r="P11292" i="1" s="1"/>
  <c r="Q11293" i="1"/>
  <c r="P11293" i="1" s="1"/>
  <c r="Q11294" i="1"/>
  <c r="P11294" i="1" s="1"/>
  <c r="Q11295" i="1"/>
  <c r="P11295" i="1" s="1"/>
  <c r="Q11296" i="1"/>
  <c r="P11296" i="1" s="1"/>
  <c r="Q11297" i="1"/>
  <c r="P11297" i="1" s="1"/>
  <c r="Q11298" i="1"/>
  <c r="P11298" i="1" s="1"/>
  <c r="Q11299" i="1"/>
  <c r="P11299" i="1" s="1"/>
  <c r="Q11300" i="1"/>
  <c r="P11300" i="1" s="1"/>
  <c r="Q11301" i="1"/>
  <c r="P11301" i="1" s="1"/>
  <c r="Q11302" i="1"/>
  <c r="P11302" i="1" s="1"/>
  <c r="Q11303" i="1"/>
  <c r="P11303" i="1" s="1"/>
  <c r="Q11304" i="1"/>
  <c r="P11304" i="1" s="1"/>
  <c r="Q11305" i="1"/>
  <c r="P11305" i="1" s="1"/>
  <c r="Q11306" i="1"/>
  <c r="P11306" i="1" s="1"/>
  <c r="Q11307" i="1"/>
  <c r="P11307" i="1" s="1"/>
  <c r="Q11308" i="1"/>
  <c r="P11308" i="1" s="1"/>
  <c r="Q11309" i="1"/>
  <c r="P11309" i="1" s="1"/>
  <c r="Q11310" i="1"/>
  <c r="P11310" i="1" s="1"/>
  <c r="Q11311" i="1"/>
  <c r="P11311" i="1" s="1"/>
  <c r="Q11312" i="1"/>
  <c r="P11312" i="1" s="1"/>
  <c r="Q11313" i="1"/>
  <c r="P11313" i="1" s="1"/>
  <c r="Q11314" i="1"/>
  <c r="P11314" i="1" s="1"/>
  <c r="Q11315" i="1"/>
  <c r="P11315" i="1" s="1"/>
  <c r="Q11316" i="1"/>
  <c r="P11316" i="1" s="1"/>
  <c r="Q11317" i="1"/>
  <c r="P11317" i="1" s="1"/>
  <c r="Q11318" i="1"/>
  <c r="P11318" i="1" s="1"/>
  <c r="Q11319" i="1"/>
  <c r="P11319" i="1" s="1"/>
  <c r="Q11320" i="1"/>
  <c r="P11320" i="1" s="1"/>
  <c r="Q11321" i="1"/>
  <c r="P11321" i="1" s="1"/>
  <c r="Q11322" i="1"/>
  <c r="P11322" i="1" s="1"/>
  <c r="Q11323" i="1"/>
  <c r="P11323" i="1" s="1"/>
  <c r="Q11324" i="1"/>
  <c r="P11324" i="1" s="1"/>
  <c r="Q11325" i="1"/>
  <c r="P11325" i="1" s="1"/>
  <c r="Q11326" i="1"/>
  <c r="P11326" i="1" s="1"/>
  <c r="Q11327" i="1"/>
  <c r="P11327" i="1" s="1"/>
  <c r="Q11328" i="1"/>
  <c r="P11328" i="1" s="1"/>
  <c r="Q11329" i="1"/>
  <c r="P11329" i="1" s="1"/>
  <c r="Q11330" i="1"/>
  <c r="P11330" i="1" s="1"/>
  <c r="Q11331" i="1"/>
  <c r="P11331" i="1" s="1"/>
  <c r="Q11332" i="1"/>
  <c r="P11332" i="1" s="1"/>
  <c r="Q11333" i="1"/>
  <c r="P11333" i="1" s="1"/>
  <c r="Q11334" i="1"/>
  <c r="P11334" i="1" s="1"/>
  <c r="Q11335" i="1"/>
  <c r="P11335" i="1" s="1"/>
  <c r="Q11336" i="1"/>
  <c r="P11336" i="1" s="1"/>
  <c r="Q11337" i="1"/>
  <c r="P11337" i="1" s="1"/>
  <c r="Q11338" i="1"/>
  <c r="P11338" i="1" s="1"/>
  <c r="Q11339" i="1"/>
  <c r="P11339" i="1" s="1"/>
  <c r="Q11340" i="1"/>
  <c r="P11340" i="1" s="1"/>
  <c r="Q11341" i="1"/>
  <c r="P11341" i="1" s="1"/>
  <c r="Q11342" i="1"/>
  <c r="P11342" i="1" s="1"/>
  <c r="Q11343" i="1"/>
  <c r="P11343" i="1" s="1"/>
  <c r="Q11344" i="1"/>
  <c r="P11344" i="1" s="1"/>
  <c r="Q11345" i="1"/>
  <c r="P11345" i="1" s="1"/>
  <c r="Q11346" i="1"/>
  <c r="P11346" i="1" s="1"/>
  <c r="Q11347" i="1"/>
  <c r="P11347" i="1" s="1"/>
  <c r="Q11348" i="1"/>
  <c r="P11348" i="1" s="1"/>
  <c r="Q11349" i="1"/>
  <c r="P11349" i="1" s="1"/>
  <c r="Q11350" i="1"/>
  <c r="P11350" i="1" s="1"/>
  <c r="Q11351" i="1"/>
  <c r="P11351" i="1" s="1"/>
  <c r="Q11352" i="1"/>
  <c r="P11352" i="1" s="1"/>
  <c r="Q11353" i="1"/>
  <c r="P11353" i="1" s="1"/>
  <c r="Q11354" i="1"/>
  <c r="P11354" i="1" s="1"/>
  <c r="Q11355" i="1"/>
  <c r="P11355" i="1" s="1"/>
  <c r="Q11356" i="1"/>
  <c r="P11356" i="1" s="1"/>
  <c r="Q11357" i="1"/>
  <c r="P11357" i="1" s="1"/>
  <c r="Q11358" i="1"/>
  <c r="P11358" i="1" s="1"/>
  <c r="Q11359" i="1"/>
  <c r="P11359" i="1" s="1"/>
  <c r="Q11360" i="1"/>
  <c r="P11360" i="1" s="1"/>
  <c r="Q11361" i="1"/>
  <c r="P11361" i="1" s="1"/>
  <c r="Q11362" i="1"/>
  <c r="P11362" i="1" s="1"/>
  <c r="Q11363" i="1"/>
  <c r="P11363" i="1" s="1"/>
  <c r="Q11364" i="1"/>
  <c r="P11364" i="1" s="1"/>
  <c r="Q11365" i="1"/>
  <c r="P11365" i="1" s="1"/>
  <c r="Q11366" i="1"/>
  <c r="P11366" i="1" s="1"/>
  <c r="Q11367" i="1"/>
  <c r="P11367" i="1" s="1"/>
  <c r="Q11368" i="1"/>
  <c r="P11368" i="1" s="1"/>
  <c r="Q11369" i="1"/>
  <c r="P11369" i="1" s="1"/>
  <c r="Q11370" i="1"/>
  <c r="P11370" i="1" s="1"/>
  <c r="Q11371" i="1"/>
  <c r="P11371" i="1" s="1"/>
  <c r="Q11372" i="1"/>
  <c r="P11372" i="1" s="1"/>
  <c r="Q11373" i="1"/>
  <c r="P11373" i="1" s="1"/>
  <c r="Q11374" i="1"/>
  <c r="P11374" i="1" s="1"/>
  <c r="Q11375" i="1"/>
  <c r="P11375" i="1" s="1"/>
  <c r="Q11376" i="1"/>
  <c r="P11376" i="1" s="1"/>
  <c r="Q11377" i="1"/>
  <c r="P11377" i="1" s="1"/>
  <c r="Q11378" i="1"/>
  <c r="P11378" i="1" s="1"/>
  <c r="Q11379" i="1"/>
  <c r="P11379" i="1" s="1"/>
  <c r="Q11380" i="1"/>
  <c r="P11380" i="1" s="1"/>
  <c r="Q11381" i="1"/>
  <c r="P11381" i="1" s="1"/>
  <c r="Q11382" i="1"/>
  <c r="P11382" i="1" s="1"/>
  <c r="Q11383" i="1"/>
  <c r="P11383" i="1" s="1"/>
  <c r="Q11384" i="1"/>
  <c r="P11384" i="1" s="1"/>
  <c r="Q11385" i="1"/>
  <c r="P11385" i="1" s="1"/>
  <c r="Q11386" i="1"/>
  <c r="P11386" i="1" s="1"/>
  <c r="Q11387" i="1"/>
  <c r="P11387" i="1" s="1"/>
  <c r="Q11388" i="1"/>
  <c r="P11388" i="1" s="1"/>
  <c r="Q11389" i="1"/>
  <c r="P11389" i="1" s="1"/>
  <c r="Q11390" i="1"/>
  <c r="P11390" i="1" s="1"/>
  <c r="Q11391" i="1"/>
  <c r="P11391" i="1" s="1"/>
  <c r="Q11392" i="1"/>
  <c r="P11392" i="1" s="1"/>
  <c r="Q11393" i="1"/>
  <c r="P11393" i="1" s="1"/>
  <c r="Q11394" i="1"/>
  <c r="P11394" i="1" s="1"/>
  <c r="Q11395" i="1"/>
  <c r="P11395" i="1" s="1"/>
  <c r="Q11396" i="1"/>
  <c r="P11396" i="1" s="1"/>
  <c r="Q11397" i="1"/>
  <c r="P11397" i="1" s="1"/>
  <c r="Q11398" i="1"/>
  <c r="P11398" i="1" s="1"/>
  <c r="Q11399" i="1"/>
  <c r="P11399" i="1" s="1"/>
  <c r="Q11400" i="1"/>
  <c r="P11400" i="1" s="1"/>
  <c r="Q11401" i="1"/>
  <c r="P11401" i="1" s="1"/>
  <c r="Q11402" i="1"/>
  <c r="P11402" i="1" s="1"/>
  <c r="Q11403" i="1"/>
  <c r="P11403" i="1" s="1"/>
  <c r="Q11404" i="1"/>
  <c r="P11404" i="1" s="1"/>
  <c r="Q11405" i="1"/>
  <c r="P11405" i="1" s="1"/>
  <c r="Q11406" i="1"/>
  <c r="P11406" i="1" s="1"/>
  <c r="Q11407" i="1"/>
  <c r="P11407" i="1" s="1"/>
  <c r="Q11408" i="1"/>
  <c r="P11408" i="1" s="1"/>
  <c r="Q11409" i="1"/>
  <c r="P11409" i="1" s="1"/>
  <c r="Q11410" i="1"/>
  <c r="P11410" i="1" s="1"/>
  <c r="Q11411" i="1"/>
  <c r="P11411" i="1" s="1"/>
  <c r="Q11412" i="1"/>
  <c r="P11412" i="1" s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J11238" i="1"/>
  <c r="J11239" i="1"/>
  <c r="J11240" i="1"/>
  <c r="J11241" i="1"/>
  <c r="J11242" i="1"/>
  <c r="J11243" i="1"/>
  <c r="J11244" i="1"/>
  <c r="J11248" i="1"/>
  <c r="J11249" i="1"/>
  <c r="J11254" i="1"/>
  <c r="J11255" i="1"/>
  <c r="J11256" i="1"/>
  <c r="J11257" i="1"/>
  <c r="J11258" i="1"/>
  <c r="J11259" i="1"/>
  <c r="J11260" i="1"/>
  <c r="J11264" i="1"/>
  <c r="J11265" i="1"/>
  <c r="J11270" i="1"/>
  <c r="J11271" i="1"/>
  <c r="J11272" i="1"/>
  <c r="J11273" i="1"/>
  <c r="J11274" i="1"/>
  <c r="J11275" i="1"/>
  <c r="J11276" i="1"/>
  <c r="J11278" i="1"/>
  <c r="J11280" i="1"/>
  <c r="J11281" i="1"/>
  <c r="J11286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Q11238" i="1"/>
  <c r="P11238" i="1" s="1"/>
  <c r="Q11239" i="1"/>
  <c r="P11239" i="1" s="1"/>
  <c r="Q11240" i="1"/>
  <c r="P11240" i="1" s="1"/>
  <c r="Q11241" i="1"/>
  <c r="P11241" i="1" s="1"/>
  <c r="Q11242" i="1"/>
  <c r="P11242" i="1" s="1"/>
  <c r="Q11243" i="1"/>
  <c r="P11243" i="1" s="1"/>
  <c r="Q11244" i="1"/>
  <c r="P11244" i="1" s="1"/>
  <c r="Q11245" i="1"/>
  <c r="P11245" i="1" s="1"/>
  <c r="Q11246" i="1"/>
  <c r="P11246" i="1" s="1"/>
  <c r="Q11247" i="1"/>
  <c r="P11247" i="1" s="1"/>
  <c r="Q11248" i="1"/>
  <c r="P11248" i="1" s="1"/>
  <c r="Q11249" i="1"/>
  <c r="P11249" i="1" s="1"/>
  <c r="Q11250" i="1"/>
  <c r="P11250" i="1" s="1"/>
  <c r="Q11251" i="1"/>
  <c r="P11251" i="1" s="1"/>
  <c r="Q11252" i="1"/>
  <c r="P11252" i="1" s="1"/>
  <c r="Q11253" i="1"/>
  <c r="P11253" i="1" s="1"/>
  <c r="Q11254" i="1"/>
  <c r="P11254" i="1" s="1"/>
  <c r="Q11255" i="1"/>
  <c r="P11255" i="1" s="1"/>
  <c r="Q11256" i="1"/>
  <c r="P11256" i="1" s="1"/>
  <c r="Q11257" i="1"/>
  <c r="P11257" i="1" s="1"/>
  <c r="Q11258" i="1"/>
  <c r="P11258" i="1" s="1"/>
  <c r="Q11259" i="1"/>
  <c r="P11259" i="1" s="1"/>
  <c r="Q11260" i="1"/>
  <c r="P11260" i="1" s="1"/>
  <c r="Q11261" i="1"/>
  <c r="P11261" i="1" s="1"/>
  <c r="Q11262" i="1"/>
  <c r="P11262" i="1" s="1"/>
  <c r="Q11263" i="1"/>
  <c r="P11263" i="1" s="1"/>
  <c r="Q11264" i="1"/>
  <c r="P11264" i="1" s="1"/>
  <c r="Q11265" i="1"/>
  <c r="P11265" i="1" s="1"/>
  <c r="Q11266" i="1"/>
  <c r="P11266" i="1" s="1"/>
  <c r="Q11267" i="1"/>
  <c r="P11267" i="1" s="1"/>
  <c r="Q11268" i="1"/>
  <c r="P11268" i="1" s="1"/>
  <c r="Q11269" i="1"/>
  <c r="P11269" i="1" s="1"/>
  <c r="Q11270" i="1"/>
  <c r="P11270" i="1" s="1"/>
  <c r="Q11271" i="1"/>
  <c r="P11271" i="1" s="1"/>
  <c r="Q11272" i="1"/>
  <c r="P11272" i="1" s="1"/>
  <c r="Q11273" i="1"/>
  <c r="P11273" i="1" s="1"/>
  <c r="Q11274" i="1"/>
  <c r="P11274" i="1" s="1"/>
  <c r="Q11275" i="1"/>
  <c r="P11275" i="1" s="1"/>
  <c r="Q11276" i="1"/>
  <c r="P11276" i="1" s="1"/>
  <c r="Q11277" i="1"/>
  <c r="P11277" i="1" s="1"/>
  <c r="Q11278" i="1"/>
  <c r="P11278" i="1" s="1"/>
  <c r="Q11279" i="1"/>
  <c r="P11279" i="1" s="1"/>
  <c r="Q11280" i="1"/>
  <c r="P11280" i="1" s="1"/>
  <c r="Q11281" i="1"/>
  <c r="P11281" i="1" s="1"/>
  <c r="Q11282" i="1"/>
  <c r="P11282" i="1" s="1"/>
  <c r="Q11283" i="1"/>
  <c r="P11283" i="1" s="1"/>
  <c r="Q11284" i="1"/>
  <c r="P11284" i="1" s="1"/>
  <c r="Q11285" i="1"/>
  <c r="P11285" i="1" s="1"/>
  <c r="Q11286" i="1"/>
  <c r="P11286" i="1" s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J11206" i="1"/>
  <c r="J11207" i="1"/>
  <c r="J11208" i="1"/>
  <c r="J11209" i="1"/>
  <c r="J11210" i="1"/>
  <c r="J11211" i="1"/>
  <c r="J11212" i="1"/>
  <c r="J11214" i="1"/>
  <c r="J11215" i="1"/>
  <c r="J11216" i="1"/>
  <c r="J11217" i="1"/>
  <c r="J11222" i="1"/>
  <c r="J11223" i="1"/>
  <c r="J11224" i="1"/>
  <c r="J11225" i="1"/>
  <c r="J11226" i="1"/>
  <c r="J11227" i="1"/>
  <c r="J11228" i="1"/>
  <c r="J11231" i="1"/>
  <c r="J11232" i="1"/>
  <c r="J11233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Q11205" i="1"/>
  <c r="P11205" i="1" s="1"/>
  <c r="Q11206" i="1"/>
  <c r="P11206" i="1" s="1"/>
  <c r="Q11207" i="1"/>
  <c r="P11207" i="1" s="1"/>
  <c r="Q11208" i="1"/>
  <c r="P11208" i="1" s="1"/>
  <c r="Q11209" i="1"/>
  <c r="P11209" i="1" s="1"/>
  <c r="Q11210" i="1"/>
  <c r="P11210" i="1" s="1"/>
  <c r="Q11211" i="1"/>
  <c r="P11211" i="1" s="1"/>
  <c r="Q11212" i="1"/>
  <c r="P11212" i="1" s="1"/>
  <c r="Q11213" i="1"/>
  <c r="P11213" i="1" s="1"/>
  <c r="Q11214" i="1"/>
  <c r="P11214" i="1" s="1"/>
  <c r="Q11215" i="1"/>
  <c r="P11215" i="1" s="1"/>
  <c r="Q11216" i="1"/>
  <c r="P11216" i="1" s="1"/>
  <c r="Q11217" i="1"/>
  <c r="P11217" i="1" s="1"/>
  <c r="Q11218" i="1"/>
  <c r="P11218" i="1" s="1"/>
  <c r="Q11219" i="1"/>
  <c r="P11219" i="1" s="1"/>
  <c r="Q11220" i="1"/>
  <c r="P11220" i="1" s="1"/>
  <c r="Q11221" i="1"/>
  <c r="P11221" i="1" s="1"/>
  <c r="Q11222" i="1"/>
  <c r="P11222" i="1" s="1"/>
  <c r="Q11223" i="1"/>
  <c r="P11223" i="1" s="1"/>
  <c r="Q11224" i="1"/>
  <c r="P11224" i="1" s="1"/>
  <c r="Q11225" i="1"/>
  <c r="P11225" i="1" s="1"/>
  <c r="Q11226" i="1"/>
  <c r="P11226" i="1" s="1"/>
  <c r="Q11227" i="1"/>
  <c r="P11227" i="1" s="1"/>
  <c r="Q11228" i="1"/>
  <c r="P11228" i="1" s="1"/>
  <c r="Q11229" i="1"/>
  <c r="P11229" i="1" s="1"/>
  <c r="Q11230" i="1"/>
  <c r="P11230" i="1" s="1"/>
  <c r="Q11231" i="1"/>
  <c r="P11231" i="1" s="1"/>
  <c r="Q11232" i="1"/>
  <c r="P11232" i="1" s="1"/>
  <c r="Q11233" i="1"/>
  <c r="P11233" i="1" s="1"/>
  <c r="Q11234" i="1"/>
  <c r="P11234" i="1" s="1"/>
  <c r="Q11235" i="1"/>
  <c r="P11235" i="1" s="1"/>
  <c r="Q11236" i="1"/>
  <c r="P11236" i="1" s="1"/>
  <c r="Q11237" i="1"/>
  <c r="P11237" i="1" s="1"/>
  <c r="B11202" i="1"/>
  <c r="B11203" i="1"/>
  <c r="B11204" i="1"/>
  <c r="H11202" i="1"/>
  <c r="H11203" i="1"/>
  <c r="H11204" i="1"/>
  <c r="K11202" i="1"/>
  <c r="K11203" i="1"/>
  <c r="K11204" i="1"/>
  <c r="Q11202" i="1"/>
  <c r="P11202" i="1" s="1"/>
  <c r="Q11203" i="1"/>
  <c r="P11203" i="1" s="1"/>
  <c r="Q11204" i="1"/>
  <c r="P11204" i="1" s="1"/>
  <c r="B11201" i="1"/>
  <c r="H11201" i="1"/>
  <c r="J11201" i="1"/>
  <c r="K11201" i="1"/>
  <c r="Q11201" i="1"/>
  <c r="P11201" i="1" s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J11190" i="1"/>
  <c r="J11191" i="1"/>
  <c r="J11192" i="1"/>
  <c r="J11193" i="1"/>
  <c r="J11194" i="1"/>
  <c r="J11195" i="1"/>
  <c r="J11196" i="1"/>
  <c r="J11200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Q11189" i="1"/>
  <c r="P11189" i="1" s="1"/>
  <c r="Q11190" i="1"/>
  <c r="P11190" i="1" s="1"/>
  <c r="Q11191" i="1"/>
  <c r="P11191" i="1" s="1"/>
  <c r="Q11192" i="1"/>
  <c r="P11192" i="1" s="1"/>
  <c r="Q11193" i="1"/>
  <c r="P11193" i="1" s="1"/>
  <c r="Q11194" i="1"/>
  <c r="P11194" i="1" s="1"/>
  <c r="Q11195" i="1"/>
  <c r="P11195" i="1" s="1"/>
  <c r="Q11196" i="1"/>
  <c r="P11196" i="1" s="1"/>
  <c r="Q11197" i="1"/>
  <c r="P11197" i="1" s="1"/>
  <c r="Q11198" i="1"/>
  <c r="P11198" i="1" s="1"/>
  <c r="Q11199" i="1"/>
  <c r="P11199" i="1" s="1"/>
  <c r="Q11200" i="1"/>
  <c r="P11200" i="1" s="1"/>
  <c r="B11188" i="1"/>
  <c r="H11188" i="1"/>
  <c r="K11188" i="1"/>
  <c r="Q11188" i="1"/>
  <c r="P11188" i="1" s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J11095" i="1"/>
  <c r="J11096" i="1"/>
  <c r="J11097" i="1"/>
  <c r="J11098" i="1"/>
  <c r="J11099" i="1"/>
  <c r="J11100" i="1"/>
  <c r="J11102" i="1"/>
  <c r="J11103" i="1"/>
  <c r="J11104" i="1"/>
  <c r="J11105" i="1"/>
  <c r="J11110" i="1"/>
  <c r="J11111" i="1"/>
  <c r="J11112" i="1"/>
  <c r="J11113" i="1"/>
  <c r="J11114" i="1"/>
  <c r="J11115" i="1"/>
  <c r="J11116" i="1"/>
  <c r="J11119" i="1"/>
  <c r="J11120" i="1"/>
  <c r="J11121" i="1"/>
  <c r="J11126" i="1"/>
  <c r="J11127" i="1"/>
  <c r="J11128" i="1"/>
  <c r="J11129" i="1"/>
  <c r="J11130" i="1"/>
  <c r="J11131" i="1"/>
  <c r="J11132" i="1"/>
  <c r="J11134" i="1"/>
  <c r="J11135" i="1"/>
  <c r="J11136" i="1"/>
  <c r="J11137" i="1"/>
  <c r="J11142" i="1"/>
  <c r="J11143" i="1"/>
  <c r="J11144" i="1"/>
  <c r="J11145" i="1"/>
  <c r="J11146" i="1"/>
  <c r="J11147" i="1"/>
  <c r="J11148" i="1"/>
  <c r="J11151" i="1"/>
  <c r="J11152" i="1"/>
  <c r="J11153" i="1"/>
  <c r="J11158" i="1"/>
  <c r="J11159" i="1"/>
  <c r="J11160" i="1"/>
  <c r="J11161" i="1"/>
  <c r="J11162" i="1"/>
  <c r="J11163" i="1"/>
  <c r="J11164" i="1"/>
  <c r="J11167" i="1"/>
  <c r="J11168" i="1"/>
  <c r="J11169" i="1"/>
  <c r="J11173" i="1"/>
  <c r="J11174" i="1"/>
  <c r="J11175" i="1"/>
  <c r="J11176" i="1"/>
  <c r="J11177" i="1"/>
  <c r="J11178" i="1"/>
  <c r="J11179" i="1"/>
  <c r="J11180" i="1"/>
  <c r="J11183" i="1"/>
  <c r="J11184" i="1"/>
  <c r="J11185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Q11095" i="1"/>
  <c r="P11095" i="1" s="1"/>
  <c r="Q11096" i="1"/>
  <c r="P11096" i="1" s="1"/>
  <c r="Q11097" i="1"/>
  <c r="P11097" i="1" s="1"/>
  <c r="Q11098" i="1"/>
  <c r="P11098" i="1" s="1"/>
  <c r="Q11099" i="1"/>
  <c r="P11099" i="1" s="1"/>
  <c r="Q11100" i="1"/>
  <c r="P11100" i="1" s="1"/>
  <c r="Q11101" i="1"/>
  <c r="P11101" i="1" s="1"/>
  <c r="Q11102" i="1"/>
  <c r="P11102" i="1" s="1"/>
  <c r="Q11103" i="1"/>
  <c r="P11103" i="1" s="1"/>
  <c r="Q11104" i="1"/>
  <c r="P11104" i="1" s="1"/>
  <c r="Q11105" i="1"/>
  <c r="P11105" i="1" s="1"/>
  <c r="Q11106" i="1"/>
  <c r="P11106" i="1" s="1"/>
  <c r="Q11107" i="1"/>
  <c r="P11107" i="1" s="1"/>
  <c r="Q11108" i="1"/>
  <c r="P11108" i="1" s="1"/>
  <c r="Q11109" i="1"/>
  <c r="P11109" i="1" s="1"/>
  <c r="Q11110" i="1"/>
  <c r="P11110" i="1" s="1"/>
  <c r="Q11111" i="1"/>
  <c r="P11111" i="1" s="1"/>
  <c r="Q11112" i="1"/>
  <c r="P11112" i="1" s="1"/>
  <c r="Q11113" i="1"/>
  <c r="P11113" i="1" s="1"/>
  <c r="Q11114" i="1"/>
  <c r="P11114" i="1" s="1"/>
  <c r="Q11115" i="1"/>
  <c r="P11115" i="1" s="1"/>
  <c r="Q11116" i="1"/>
  <c r="P11116" i="1" s="1"/>
  <c r="Q11117" i="1"/>
  <c r="P11117" i="1" s="1"/>
  <c r="Q11118" i="1"/>
  <c r="P11118" i="1" s="1"/>
  <c r="Q11119" i="1"/>
  <c r="P11119" i="1" s="1"/>
  <c r="Q11120" i="1"/>
  <c r="P11120" i="1" s="1"/>
  <c r="Q11121" i="1"/>
  <c r="P11121" i="1" s="1"/>
  <c r="Q11122" i="1"/>
  <c r="P11122" i="1" s="1"/>
  <c r="Q11123" i="1"/>
  <c r="P11123" i="1" s="1"/>
  <c r="Q11124" i="1"/>
  <c r="P11124" i="1" s="1"/>
  <c r="Q11125" i="1"/>
  <c r="P11125" i="1" s="1"/>
  <c r="Q11126" i="1"/>
  <c r="P11126" i="1" s="1"/>
  <c r="Q11127" i="1"/>
  <c r="P11127" i="1" s="1"/>
  <c r="Q11128" i="1"/>
  <c r="P11128" i="1" s="1"/>
  <c r="Q11129" i="1"/>
  <c r="P11129" i="1" s="1"/>
  <c r="Q11130" i="1"/>
  <c r="P11130" i="1" s="1"/>
  <c r="Q11131" i="1"/>
  <c r="P11131" i="1" s="1"/>
  <c r="Q11132" i="1"/>
  <c r="P11132" i="1" s="1"/>
  <c r="Q11133" i="1"/>
  <c r="P11133" i="1" s="1"/>
  <c r="Q11134" i="1"/>
  <c r="P11134" i="1" s="1"/>
  <c r="Q11135" i="1"/>
  <c r="P11135" i="1" s="1"/>
  <c r="Q11136" i="1"/>
  <c r="P11136" i="1" s="1"/>
  <c r="Q11137" i="1"/>
  <c r="P11137" i="1" s="1"/>
  <c r="Q11138" i="1"/>
  <c r="P11138" i="1" s="1"/>
  <c r="Q11139" i="1"/>
  <c r="P11139" i="1" s="1"/>
  <c r="Q11140" i="1"/>
  <c r="P11140" i="1" s="1"/>
  <c r="Q11141" i="1"/>
  <c r="P11141" i="1" s="1"/>
  <c r="Q11142" i="1"/>
  <c r="P11142" i="1" s="1"/>
  <c r="Q11143" i="1"/>
  <c r="P11143" i="1" s="1"/>
  <c r="Q11144" i="1"/>
  <c r="P11144" i="1" s="1"/>
  <c r="Q11145" i="1"/>
  <c r="P11145" i="1" s="1"/>
  <c r="Q11146" i="1"/>
  <c r="P11146" i="1" s="1"/>
  <c r="Q11147" i="1"/>
  <c r="P11147" i="1" s="1"/>
  <c r="Q11148" i="1"/>
  <c r="P11148" i="1" s="1"/>
  <c r="Q11149" i="1"/>
  <c r="P11149" i="1" s="1"/>
  <c r="Q11150" i="1"/>
  <c r="P11150" i="1" s="1"/>
  <c r="Q11151" i="1"/>
  <c r="P11151" i="1" s="1"/>
  <c r="Q11152" i="1"/>
  <c r="P11152" i="1" s="1"/>
  <c r="Q11153" i="1"/>
  <c r="P11153" i="1" s="1"/>
  <c r="Q11154" i="1"/>
  <c r="P11154" i="1" s="1"/>
  <c r="Q11155" i="1"/>
  <c r="P11155" i="1" s="1"/>
  <c r="Q11156" i="1"/>
  <c r="P11156" i="1" s="1"/>
  <c r="Q11157" i="1"/>
  <c r="P11157" i="1" s="1"/>
  <c r="Q11158" i="1"/>
  <c r="P11158" i="1" s="1"/>
  <c r="Q11159" i="1"/>
  <c r="P11159" i="1" s="1"/>
  <c r="Q11160" i="1"/>
  <c r="P11160" i="1" s="1"/>
  <c r="Q11161" i="1"/>
  <c r="P11161" i="1" s="1"/>
  <c r="Q11162" i="1"/>
  <c r="P11162" i="1" s="1"/>
  <c r="Q11163" i="1"/>
  <c r="P11163" i="1" s="1"/>
  <c r="Q11164" i="1"/>
  <c r="P11164" i="1" s="1"/>
  <c r="Q11165" i="1"/>
  <c r="P11165" i="1" s="1"/>
  <c r="Q11166" i="1"/>
  <c r="P11166" i="1" s="1"/>
  <c r="Q11167" i="1"/>
  <c r="P11167" i="1" s="1"/>
  <c r="Q11168" i="1"/>
  <c r="P11168" i="1" s="1"/>
  <c r="Q11169" i="1"/>
  <c r="P11169" i="1" s="1"/>
  <c r="Q11170" i="1"/>
  <c r="P11170" i="1" s="1"/>
  <c r="Q11171" i="1"/>
  <c r="P11171" i="1" s="1"/>
  <c r="Q11172" i="1"/>
  <c r="P11172" i="1" s="1"/>
  <c r="Q11173" i="1"/>
  <c r="P11173" i="1" s="1"/>
  <c r="Q11174" i="1"/>
  <c r="P11174" i="1" s="1"/>
  <c r="Q11175" i="1"/>
  <c r="P11175" i="1" s="1"/>
  <c r="Q11176" i="1"/>
  <c r="P11176" i="1" s="1"/>
  <c r="Q11177" i="1"/>
  <c r="P11177" i="1" s="1"/>
  <c r="Q11178" i="1"/>
  <c r="P11178" i="1" s="1"/>
  <c r="Q11179" i="1"/>
  <c r="P11179" i="1" s="1"/>
  <c r="Q11180" i="1"/>
  <c r="P11180" i="1" s="1"/>
  <c r="Q11181" i="1"/>
  <c r="P11181" i="1" s="1"/>
  <c r="Q11182" i="1"/>
  <c r="P11182" i="1" s="1"/>
  <c r="Q11183" i="1"/>
  <c r="P11183" i="1" s="1"/>
  <c r="Q11184" i="1"/>
  <c r="P11184" i="1" s="1"/>
  <c r="Q11185" i="1"/>
  <c r="P11185" i="1" s="1"/>
  <c r="Q11186" i="1"/>
  <c r="P11186" i="1" s="1"/>
  <c r="Q11187" i="1"/>
  <c r="P11187" i="1" s="1"/>
  <c r="B11094" i="1"/>
  <c r="H11094" i="1"/>
  <c r="J11094" i="1"/>
  <c r="K11094" i="1"/>
  <c r="Q11094" i="1"/>
  <c r="P11094" i="1" s="1"/>
  <c r="B11071" i="1" l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Q11071" i="1"/>
  <c r="P11071" i="1" s="1"/>
  <c r="Q11072" i="1"/>
  <c r="P11072" i="1" s="1"/>
  <c r="Q11073" i="1"/>
  <c r="P11073" i="1" s="1"/>
  <c r="Q11074" i="1"/>
  <c r="P11074" i="1" s="1"/>
  <c r="Q11075" i="1"/>
  <c r="P11075" i="1" s="1"/>
  <c r="Q11076" i="1"/>
  <c r="P11076" i="1" s="1"/>
  <c r="Q11077" i="1"/>
  <c r="P11077" i="1" s="1"/>
  <c r="Q11078" i="1"/>
  <c r="P11078" i="1" s="1"/>
  <c r="Q11079" i="1"/>
  <c r="P11079" i="1" s="1"/>
  <c r="Q11080" i="1"/>
  <c r="P11080" i="1" s="1"/>
  <c r="Q11081" i="1"/>
  <c r="P11081" i="1" s="1"/>
  <c r="Q11082" i="1"/>
  <c r="P11082" i="1" s="1"/>
  <c r="Q11083" i="1"/>
  <c r="P11083" i="1" s="1"/>
  <c r="Q11084" i="1"/>
  <c r="P11084" i="1" s="1"/>
  <c r="Q11085" i="1"/>
  <c r="P11085" i="1" s="1"/>
  <c r="Q11086" i="1"/>
  <c r="P11086" i="1" s="1"/>
  <c r="Q11087" i="1"/>
  <c r="P11087" i="1" s="1"/>
  <c r="Q11088" i="1"/>
  <c r="P11088" i="1" s="1"/>
  <c r="Q11089" i="1"/>
  <c r="P11089" i="1" s="1"/>
  <c r="Q11090" i="1"/>
  <c r="P11090" i="1" s="1"/>
  <c r="Q11091" i="1"/>
  <c r="P11091" i="1" s="1"/>
  <c r="Q11092" i="1"/>
  <c r="P11092" i="1" s="1"/>
  <c r="Q11093" i="1"/>
  <c r="P11093" i="1" s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Q11004" i="1"/>
  <c r="P11004" i="1" s="1"/>
  <c r="Q11005" i="1"/>
  <c r="P11005" i="1" s="1"/>
  <c r="Q11006" i="1"/>
  <c r="P11006" i="1" s="1"/>
  <c r="Q11007" i="1"/>
  <c r="P11007" i="1" s="1"/>
  <c r="Q11008" i="1"/>
  <c r="P11008" i="1" s="1"/>
  <c r="Q11009" i="1"/>
  <c r="P11009" i="1" s="1"/>
  <c r="Q11010" i="1"/>
  <c r="P11010" i="1" s="1"/>
  <c r="Q11011" i="1"/>
  <c r="P11011" i="1" s="1"/>
  <c r="Q11012" i="1"/>
  <c r="P11012" i="1" s="1"/>
  <c r="Q11013" i="1"/>
  <c r="P11013" i="1" s="1"/>
  <c r="Q11014" i="1"/>
  <c r="P11014" i="1" s="1"/>
  <c r="Q11015" i="1"/>
  <c r="P11015" i="1" s="1"/>
  <c r="Q11016" i="1"/>
  <c r="P11016" i="1" s="1"/>
  <c r="Q11017" i="1"/>
  <c r="P11017" i="1" s="1"/>
  <c r="Q11018" i="1"/>
  <c r="P11018" i="1" s="1"/>
  <c r="Q11019" i="1"/>
  <c r="P11019" i="1" s="1"/>
  <c r="Q11020" i="1"/>
  <c r="P11020" i="1" s="1"/>
  <c r="Q11021" i="1"/>
  <c r="P11021" i="1" s="1"/>
  <c r="Q11022" i="1"/>
  <c r="P11022" i="1" s="1"/>
  <c r="Q11023" i="1"/>
  <c r="P11023" i="1" s="1"/>
  <c r="Q11024" i="1"/>
  <c r="P11024" i="1" s="1"/>
  <c r="Q11025" i="1"/>
  <c r="P11025" i="1" s="1"/>
  <c r="Q11026" i="1"/>
  <c r="P11026" i="1" s="1"/>
  <c r="Q11027" i="1"/>
  <c r="P11027" i="1" s="1"/>
  <c r="Q11028" i="1"/>
  <c r="P11028" i="1" s="1"/>
  <c r="Q11029" i="1"/>
  <c r="P11029" i="1" s="1"/>
  <c r="Q11030" i="1"/>
  <c r="P11030" i="1" s="1"/>
  <c r="Q11031" i="1"/>
  <c r="P11031" i="1" s="1"/>
  <c r="Q11032" i="1"/>
  <c r="P11032" i="1" s="1"/>
  <c r="Q11033" i="1"/>
  <c r="P11033" i="1" s="1"/>
  <c r="Q11034" i="1"/>
  <c r="P11034" i="1" s="1"/>
  <c r="Q11035" i="1"/>
  <c r="P11035" i="1" s="1"/>
  <c r="Q11036" i="1"/>
  <c r="P11036" i="1" s="1"/>
  <c r="Q11037" i="1"/>
  <c r="P11037" i="1" s="1"/>
  <c r="Q11038" i="1"/>
  <c r="P11038" i="1" s="1"/>
  <c r="Q11039" i="1"/>
  <c r="P11039" i="1" s="1"/>
  <c r="Q11040" i="1"/>
  <c r="P11040" i="1" s="1"/>
  <c r="Q11041" i="1"/>
  <c r="P11041" i="1" s="1"/>
  <c r="Q11043" i="1"/>
  <c r="P11043" i="1" s="1"/>
  <c r="Q11044" i="1"/>
  <c r="P11044" i="1" s="1"/>
  <c r="Q11045" i="1"/>
  <c r="P11045" i="1" s="1"/>
  <c r="Q11046" i="1"/>
  <c r="P11046" i="1" s="1"/>
  <c r="Q11047" i="1"/>
  <c r="P11047" i="1" s="1"/>
  <c r="Q11048" i="1"/>
  <c r="P11048" i="1" s="1"/>
  <c r="Q11049" i="1"/>
  <c r="P11049" i="1" s="1"/>
  <c r="Q11050" i="1"/>
  <c r="P11050" i="1" s="1"/>
  <c r="Q11051" i="1"/>
  <c r="P11051" i="1" s="1"/>
  <c r="Q11052" i="1"/>
  <c r="P11052" i="1" s="1"/>
  <c r="Q11053" i="1"/>
  <c r="P11053" i="1" s="1"/>
  <c r="Q11054" i="1"/>
  <c r="P11054" i="1" s="1"/>
  <c r="Q11055" i="1"/>
  <c r="P11055" i="1" s="1"/>
  <c r="Q11056" i="1"/>
  <c r="P11056" i="1" s="1"/>
  <c r="Q11057" i="1"/>
  <c r="P11057" i="1" s="1"/>
  <c r="Q11058" i="1"/>
  <c r="P11058" i="1" s="1"/>
  <c r="Q11059" i="1"/>
  <c r="P11059" i="1" s="1"/>
  <c r="Q11060" i="1"/>
  <c r="P11060" i="1" s="1"/>
  <c r="Q11061" i="1"/>
  <c r="P11061" i="1" s="1"/>
  <c r="Q11062" i="1"/>
  <c r="P11062" i="1" s="1"/>
  <c r="Q11063" i="1"/>
  <c r="P11063" i="1" s="1"/>
  <c r="Q11064" i="1"/>
  <c r="P11064" i="1" s="1"/>
  <c r="Q11065" i="1"/>
  <c r="P11065" i="1" s="1"/>
  <c r="Q11066" i="1"/>
  <c r="P11066" i="1" s="1"/>
  <c r="Q11067" i="1"/>
  <c r="P11067" i="1" s="1"/>
  <c r="Q11068" i="1"/>
  <c r="P11068" i="1" s="1"/>
  <c r="Q11069" i="1"/>
  <c r="P11069" i="1" s="1"/>
  <c r="Q11070" i="1"/>
  <c r="P11070" i="1" s="1"/>
  <c r="B11003" i="1"/>
  <c r="H11003" i="1"/>
  <c r="J11003" i="1"/>
  <c r="K11003" i="1"/>
  <c r="Q11003" i="1"/>
  <c r="P11003" i="1" s="1"/>
  <c r="J11002" i="1"/>
  <c r="B11002" i="1"/>
  <c r="H11002" i="1"/>
  <c r="K11002" i="1"/>
  <c r="Q11002" i="1"/>
  <c r="P11002" i="1" s="1"/>
  <c r="J10993" i="1" l="1"/>
  <c r="J10992" i="1"/>
  <c r="J10991" i="1"/>
  <c r="J10990" i="1"/>
  <c r="J10989" i="1"/>
  <c r="J10988" i="1"/>
  <c r="J10987" i="1"/>
  <c r="J10986" i="1"/>
  <c r="B11001" i="1"/>
  <c r="H11001" i="1"/>
  <c r="J11001" i="1"/>
  <c r="K11001" i="1"/>
  <c r="Q11001" i="1"/>
  <c r="P11001" i="1" s="1"/>
  <c r="B11000" i="1"/>
  <c r="H11000" i="1"/>
  <c r="J11000" i="1"/>
  <c r="K11000" i="1"/>
  <c r="Q11000" i="1"/>
  <c r="P11000" i="1" s="1"/>
  <c r="B10999" i="1"/>
  <c r="H10999" i="1"/>
  <c r="J10999" i="1"/>
  <c r="K10999" i="1"/>
  <c r="Q10999" i="1"/>
  <c r="P10999" i="1" s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J10983" i="1"/>
  <c r="J10984" i="1"/>
  <c r="J10985" i="1"/>
  <c r="J10994" i="1"/>
  <c r="J10995" i="1"/>
  <c r="J10996" i="1"/>
  <c r="J10997" i="1"/>
  <c r="J10998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Q10983" i="1"/>
  <c r="P10983" i="1" s="1"/>
  <c r="Q10984" i="1"/>
  <c r="P10984" i="1" s="1"/>
  <c r="Q10985" i="1"/>
  <c r="P10985" i="1" s="1"/>
  <c r="Q10986" i="1"/>
  <c r="P10986" i="1" s="1"/>
  <c r="Q10987" i="1"/>
  <c r="P10987" i="1" s="1"/>
  <c r="Q10988" i="1"/>
  <c r="P10988" i="1" s="1"/>
  <c r="Q10989" i="1"/>
  <c r="P10989" i="1" s="1"/>
  <c r="Q10990" i="1"/>
  <c r="P10990" i="1" s="1"/>
  <c r="Q10991" i="1"/>
  <c r="P10991" i="1" s="1"/>
  <c r="Q10992" i="1"/>
  <c r="P10992" i="1" s="1"/>
  <c r="Q10993" i="1"/>
  <c r="P10993" i="1" s="1"/>
  <c r="Q10994" i="1"/>
  <c r="P10994" i="1" s="1"/>
  <c r="Q10995" i="1"/>
  <c r="P10995" i="1" s="1"/>
  <c r="Q10996" i="1"/>
  <c r="P10996" i="1" s="1"/>
  <c r="Q10997" i="1"/>
  <c r="P10997" i="1" s="1"/>
  <c r="Q10998" i="1"/>
  <c r="P10998" i="1" s="1"/>
  <c r="B10982" i="1"/>
  <c r="H10982" i="1"/>
  <c r="J10982" i="1"/>
  <c r="K10982" i="1"/>
  <c r="Q10982" i="1"/>
  <c r="P10982" i="1" s="1"/>
  <c r="B10980" i="1" l="1"/>
  <c r="B10981" i="1"/>
  <c r="H10980" i="1"/>
  <c r="H10981" i="1"/>
  <c r="J10980" i="1"/>
  <c r="J10981" i="1"/>
  <c r="K10980" i="1"/>
  <c r="K10981" i="1"/>
  <c r="Q10980" i="1"/>
  <c r="P10980" i="1" s="1"/>
  <c r="Q10981" i="1"/>
  <c r="P10981" i="1" s="1"/>
  <c r="B10979" i="1"/>
  <c r="H10979" i="1"/>
  <c r="J10979" i="1"/>
  <c r="K10979" i="1"/>
  <c r="Q10979" i="1"/>
  <c r="P10979" i="1" s="1"/>
  <c r="J10978" i="1"/>
  <c r="J10977" i="1"/>
  <c r="J10975" i="1"/>
  <c r="J10974" i="1"/>
  <c r="J10973" i="1"/>
  <c r="J10971" i="1"/>
  <c r="J10970" i="1"/>
  <c r="J10969" i="1"/>
  <c r="J10967" i="1"/>
  <c r="J10966" i="1"/>
  <c r="J10965" i="1"/>
  <c r="J10964" i="1"/>
  <c r="J10963" i="1"/>
  <c r="J10962" i="1"/>
  <c r="J10961" i="1"/>
  <c r="J10959" i="1"/>
  <c r="J10958" i="1"/>
  <c r="J10957" i="1"/>
  <c r="J10955" i="1"/>
  <c r="J10954" i="1"/>
  <c r="J10953" i="1"/>
  <c r="J10951" i="1"/>
  <c r="J10950" i="1"/>
  <c r="J10949" i="1"/>
  <c r="J10948" i="1"/>
  <c r="J10947" i="1"/>
  <c r="J10946" i="1"/>
  <c r="J10945" i="1"/>
  <c r="J10943" i="1"/>
  <c r="J10942" i="1"/>
  <c r="J10941" i="1"/>
  <c r="J10939" i="1"/>
  <c r="J10938" i="1"/>
  <c r="J10937" i="1"/>
  <c r="J10936" i="1"/>
  <c r="J10935" i="1"/>
  <c r="B10978" i="1"/>
  <c r="H10978" i="1"/>
  <c r="K10978" i="1"/>
  <c r="Q10978" i="1"/>
  <c r="P10978" i="1" s="1"/>
  <c r="B10977" i="1"/>
  <c r="H10977" i="1"/>
  <c r="K10977" i="1"/>
  <c r="Q10977" i="1"/>
  <c r="P10977" i="1" s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J10956" i="1"/>
  <c r="J10960" i="1"/>
  <c r="J10968" i="1"/>
  <c r="J10972" i="1"/>
  <c r="J10976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Q10953" i="1"/>
  <c r="P10953" i="1" s="1"/>
  <c r="Q10954" i="1"/>
  <c r="P10954" i="1" s="1"/>
  <c r="Q10955" i="1"/>
  <c r="P10955" i="1" s="1"/>
  <c r="Q10956" i="1"/>
  <c r="P10956" i="1" s="1"/>
  <c r="Q10957" i="1"/>
  <c r="P10957" i="1" s="1"/>
  <c r="Q10958" i="1"/>
  <c r="P10958" i="1" s="1"/>
  <c r="Q10959" i="1"/>
  <c r="P10959" i="1" s="1"/>
  <c r="Q10960" i="1"/>
  <c r="P10960" i="1" s="1"/>
  <c r="Q10961" i="1"/>
  <c r="P10961" i="1" s="1"/>
  <c r="Q10962" i="1"/>
  <c r="P10962" i="1" s="1"/>
  <c r="Q10963" i="1"/>
  <c r="P10963" i="1" s="1"/>
  <c r="Q10964" i="1"/>
  <c r="P10964" i="1" s="1"/>
  <c r="Q10965" i="1"/>
  <c r="P10965" i="1" s="1"/>
  <c r="Q10966" i="1"/>
  <c r="P10966" i="1" s="1"/>
  <c r="Q10967" i="1"/>
  <c r="P10967" i="1" s="1"/>
  <c r="Q10968" i="1"/>
  <c r="P10968" i="1" s="1"/>
  <c r="Q10969" i="1"/>
  <c r="P10969" i="1" s="1"/>
  <c r="Q10970" i="1"/>
  <c r="P10970" i="1" s="1"/>
  <c r="Q10971" i="1"/>
  <c r="P10971" i="1" s="1"/>
  <c r="Q10972" i="1"/>
  <c r="P10972" i="1" s="1"/>
  <c r="Q10973" i="1"/>
  <c r="P10973" i="1" s="1"/>
  <c r="Q10974" i="1"/>
  <c r="P10974" i="1" s="1"/>
  <c r="Q10975" i="1"/>
  <c r="P10975" i="1" s="1"/>
  <c r="Q10976" i="1"/>
  <c r="P10976" i="1" s="1"/>
  <c r="B10952" i="1"/>
  <c r="H10952" i="1"/>
  <c r="J10952" i="1"/>
  <c r="K10952" i="1"/>
  <c r="Q10952" i="1"/>
  <c r="P10952" i="1" s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J10940" i="1"/>
  <c r="J1094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Q10935" i="1"/>
  <c r="P10935" i="1" s="1"/>
  <c r="Q10936" i="1"/>
  <c r="P10936" i="1" s="1"/>
  <c r="Q10937" i="1"/>
  <c r="P10937" i="1" s="1"/>
  <c r="Q10938" i="1"/>
  <c r="P10938" i="1" s="1"/>
  <c r="Q10939" i="1"/>
  <c r="P10939" i="1" s="1"/>
  <c r="Q10940" i="1"/>
  <c r="P10940" i="1" s="1"/>
  <c r="Q10941" i="1"/>
  <c r="P10941" i="1" s="1"/>
  <c r="Q10942" i="1"/>
  <c r="P10942" i="1" s="1"/>
  <c r="Q10943" i="1"/>
  <c r="P10943" i="1" s="1"/>
  <c r="Q10944" i="1"/>
  <c r="P10944" i="1" s="1"/>
  <c r="Q10945" i="1"/>
  <c r="P10945" i="1" s="1"/>
  <c r="Q10946" i="1"/>
  <c r="P10946" i="1" s="1"/>
  <c r="Q10947" i="1"/>
  <c r="P10947" i="1" s="1"/>
  <c r="Q10948" i="1"/>
  <c r="P10948" i="1" s="1"/>
  <c r="Q10949" i="1"/>
  <c r="P10949" i="1" s="1"/>
  <c r="Q10950" i="1"/>
  <c r="P10950" i="1" s="1"/>
  <c r="Q10951" i="1"/>
  <c r="P10951" i="1" s="1"/>
  <c r="J10928" i="1"/>
  <c r="J10927" i="1"/>
  <c r="J10926" i="1"/>
  <c r="J10925" i="1"/>
  <c r="J10924" i="1"/>
  <c r="J10921" i="1"/>
  <c r="J10920" i="1"/>
  <c r="J10919" i="1"/>
  <c r="J10915" i="1"/>
  <c r="J10912" i="1"/>
  <c r="J10911" i="1"/>
  <c r="J10910" i="1"/>
  <c r="J10909" i="1"/>
  <c r="J10906" i="1"/>
  <c r="J10905" i="1"/>
  <c r="J10904" i="1"/>
  <c r="J10903" i="1"/>
  <c r="J10896" i="1"/>
  <c r="J10923" i="1"/>
  <c r="J10922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J10929" i="1"/>
  <c r="J10930" i="1"/>
  <c r="J10931" i="1"/>
  <c r="J10932" i="1"/>
  <c r="J10933" i="1"/>
  <c r="J10934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Q10919" i="1"/>
  <c r="P10919" i="1" s="1"/>
  <c r="Q10920" i="1"/>
  <c r="P10920" i="1" s="1"/>
  <c r="Q10921" i="1"/>
  <c r="P10921" i="1" s="1"/>
  <c r="Q10922" i="1"/>
  <c r="P10922" i="1" s="1"/>
  <c r="Q10923" i="1"/>
  <c r="P10923" i="1" s="1"/>
  <c r="Q10924" i="1"/>
  <c r="P10924" i="1" s="1"/>
  <c r="Q10925" i="1"/>
  <c r="P10925" i="1" s="1"/>
  <c r="Q10926" i="1"/>
  <c r="P10926" i="1" s="1"/>
  <c r="Q10927" i="1"/>
  <c r="P10927" i="1" s="1"/>
  <c r="Q10928" i="1"/>
  <c r="P10928" i="1" s="1"/>
  <c r="Q10929" i="1"/>
  <c r="P10929" i="1" s="1"/>
  <c r="Q10930" i="1"/>
  <c r="P10930" i="1" s="1"/>
  <c r="Q10931" i="1"/>
  <c r="P10931" i="1" s="1"/>
  <c r="Q10932" i="1"/>
  <c r="P10932" i="1" s="1"/>
  <c r="Q10933" i="1"/>
  <c r="P10933" i="1" s="1"/>
  <c r="Q10934" i="1"/>
  <c r="P10934" i="1" s="1"/>
  <c r="B10918" i="1"/>
  <c r="H10918" i="1"/>
  <c r="J10918" i="1"/>
  <c r="K10918" i="1"/>
  <c r="Q10918" i="1"/>
  <c r="P10918" i="1" s="1"/>
  <c r="B10911" i="1"/>
  <c r="B10912" i="1"/>
  <c r="B10913" i="1"/>
  <c r="B10914" i="1"/>
  <c r="B10915" i="1"/>
  <c r="B10916" i="1"/>
  <c r="B10917" i="1"/>
  <c r="H10911" i="1"/>
  <c r="H10912" i="1"/>
  <c r="H10913" i="1"/>
  <c r="H10914" i="1"/>
  <c r="H10915" i="1"/>
  <c r="H10916" i="1"/>
  <c r="H10917" i="1"/>
  <c r="J10913" i="1"/>
  <c r="J10914" i="1"/>
  <c r="J10916" i="1"/>
  <c r="J10917" i="1"/>
  <c r="K10911" i="1"/>
  <c r="K10912" i="1"/>
  <c r="K10913" i="1"/>
  <c r="K10914" i="1"/>
  <c r="K10915" i="1"/>
  <c r="K10916" i="1"/>
  <c r="K10917" i="1"/>
  <c r="Q10911" i="1"/>
  <c r="P10911" i="1" s="1"/>
  <c r="Q10912" i="1"/>
  <c r="P10912" i="1" s="1"/>
  <c r="Q10913" i="1"/>
  <c r="P10913" i="1" s="1"/>
  <c r="Q10914" i="1"/>
  <c r="P10914" i="1" s="1"/>
  <c r="Q10915" i="1"/>
  <c r="P10915" i="1" s="1"/>
  <c r="Q10916" i="1"/>
  <c r="P10916" i="1" s="1"/>
  <c r="Q10917" i="1"/>
  <c r="P10917" i="1" s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J10899" i="1"/>
  <c r="J10900" i="1"/>
  <c r="J10901" i="1"/>
  <c r="J10902" i="1"/>
  <c r="J10907" i="1"/>
  <c r="J1090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Q10899" i="1"/>
  <c r="P10899" i="1" s="1"/>
  <c r="Q10900" i="1"/>
  <c r="P10900" i="1" s="1"/>
  <c r="Q10901" i="1"/>
  <c r="P10901" i="1" s="1"/>
  <c r="Q10902" i="1"/>
  <c r="P10902" i="1" s="1"/>
  <c r="Q10903" i="1"/>
  <c r="P10903" i="1" s="1"/>
  <c r="Q10904" i="1"/>
  <c r="P10904" i="1" s="1"/>
  <c r="Q10905" i="1"/>
  <c r="P10905" i="1" s="1"/>
  <c r="Q10906" i="1"/>
  <c r="P10906" i="1" s="1"/>
  <c r="Q10907" i="1"/>
  <c r="P10907" i="1" s="1"/>
  <c r="Q10908" i="1"/>
  <c r="P10908" i="1" s="1"/>
  <c r="Q10909" i="1"/>
  <c r="P10909" i="1" s="1"/>
  <c r="Q10910" i="1"/>
  <c r="P10910" i="1" s="1"/>
  <c r="B10898" i="1"/>
  <c r="H10898" i="1"/>
  <c r="J10898" i="1"/>
  <c r="K10898" i="1"/>
  <c r="Q10898" i="1"/>
  <c r="P10898" i="1" s="1"/>
  <c r="B10896" i="1"/>
  <c r="B10897" i="1"/>
  <c r="H10896" i="1"/>
  <c r="H10897" i="1"/>
  <c r="J10897" i="1"/>
  <c r="K10896" i="1"/>
  <c r="K10897" i="1"/>
  <c r="Q10896" i="1"/>
  <c r="P10896" i="1" s="1"/>
  <c r="Q10897" i="1"/>
  <c r="P10897" i="1" s="1"/>
  <c r="B10894" i="1" l="1"/>
  <c r="B10895" i="1"/>
  <c r="H10894" i="1"/>
  <c r="H10895" i="1"/>
  <c r="J10894" i="1"/>
  <c r="J10895" i="1"/>
  <c r="K10894" i="1"/>
  <c r="K10895" i="1"/>
  <c r="Q10894" i="1"/>
  <c r="P10894" i="1" s="1"/>
  <c r="Q10895" i="1"/>
  <c r="P10895" i="1" s="1"/>
  <c r="B10893" i="1"/>
  <c r="H10893" i="1"/>
  <c r="J10893" i="1"/>
  <c r="K10893" i="1"/>
  <c r="Q10893" i="1"/>
  <c r="P10893" i="1" s="1"/>
  <c r="B10891" i="1"/>
  <c r="B10892" i="1"/>
  <c r="H10891" i="1"/>
  <c r="H10892" i="1"/>
  <c r="J10891" i="1"/>
  <c r="J10892" i="1"/>
  <c r="K10891" i="1"/>
  <c r="K10892" i="1"/>
  <c r="Q10891" i="1"/>
  <c r="P10891" i="1" s="1"/>
  <c r="Q10892" i="1"/>
  <c r="P10892" i="1" s="1"/>
  <c r="B10890" i="1"/>
  <c r="H10890" i="1"/>
  <c r="J10890" i="1"/>
  <c r="K10890" i="1"/>
  <c r="Q10890" i="1"/>
  <c r="P10890" i="1" s="1"/>
  <c r="B10889" i="1"/>
  <c r="H10889" i="1"/>
  <c r="J10889" i="1"/>
  <c r="K10889" i="1"/>
  <c r="Q10889" i="1"/>
  <c r="P10889" i="1" s="1"/>
  <c r="J10882" i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<sst xmlns="http://schemas.openxmlformats.org/spreadsheetml/2006/main" count="95022" uniqueCount="13871">
  <si>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</si>
  <si>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</si>
  <si>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</si>
  <si>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</si>
  <si>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</si>
  <si>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</si>
  <si>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</si>
  <si>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</si>
  <si>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</si>
  <si>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</si>
  <si>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</si>
  <si>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</si>
  <si>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</si>
  <si>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</si>
  <si>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</si>
  <si>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</si>
  <si>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</si>
  <si>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</si>
  <si>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</si>
  <si>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</si>
  <si>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</si>
  <si>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</si>
  <si>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</si>
  <si>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</si>
  <si>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</si>
  <si>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</si>
  <si>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</si>
  <si>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</si>
  <si>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</si>
  <si>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</si>
  <si>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</si>
  <si>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</si>
  <si>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</si>
  <si>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</si>
  <si>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</si>
  <si>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</si>
  <si>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</si>
  <si>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</si>
  <si>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</si>
  <si>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</si>
  <si>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</si>
  <si>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</si>
  <si>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</si>
  <si>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</si>
  <si>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</si>
  <si>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</si>
  <si>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</si>
  <si>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</si>
  <si>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</si>
  <si>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</si>
  <si>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</si>
  <si>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</si>
  <si>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</si>
  <si>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</si>
  <si>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</si>
  <si>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</si>
  <si>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</si>
  <si>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</si>
  <si>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</si>
  <si>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</si>
  <si>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</si>
  <si>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</si>
  <si>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</si>
  <si>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</si>
  <si>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</si>
  <si>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</si>
  <si>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</si>
  <si>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</si>
  <si>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</si>
  <si>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</si>
  <si>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</si>
  <si>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</si>
  <si>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</si>
  <si>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</si>
  <si>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</si>
  <si>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</si>
  <si>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</si>
  <si>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</si>
  <si>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</si>
  <si>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</si>
  <si>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</si>
  <si>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</si>
  <si>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</si>
  <si>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</si>
  <si>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</si>
  <si>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</si>
  <si>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</si>
  <si>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</si>
  <si>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</si>
  <si>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</si>
  <si>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</si>
  <si>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</si>
  <si>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</si>
  <si>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</si>
  <si>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</si>
  <si>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</si>
  <si>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</si>
  <si>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</si>
  <si>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</si>
  <si>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</si>
  <si>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</si>
  <si>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</si>
  <si>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</si>
  <si>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</si>
  <si>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</si>
  <si>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</si>
  <si>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</si>
  <si>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</si>
  <si>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</si>
  <si>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</si>
  <si>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</si>
  <si>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</si>
  <si>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</si>
  <si>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</si>
  <si>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</si>
  <si>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</si>
  <si>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</si>
  <si>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</si>
  <si>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</si>
  <si>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</si>
  <si>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</si>
  <si>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</si>
  <si>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</si>
  <si>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</si>
  <si>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</si>
  <si>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</si>
  <si>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</si>
  <si>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</si>
  <si>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</si>
  <si>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</si>
  <si>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</si>
  <si>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</si>
  <si>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</si>
  <si>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</si>
  <si>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</si>
  <si>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</si>
  <si>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</si>
  <si>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</si>
  <si>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</si>
  <si>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</si>
  <si>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</si>
  <si>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</si>
  <si>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</si>
  <si>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</si>
  <si>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</si>
  <si>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</si>
  <si>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</si>
  <si>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</si>
  <si>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</si>
  <si>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</si>
  <si>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</si>
  <si>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</si>
  <si>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</si>
  <si>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</si>
  <si>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</si>
  <si>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</si>
  <si>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</si>
  <si>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</si>
  <si>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</si>
  <si>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</si>
  <si>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</si>
  <si>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</si>
  <si>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</si>
  <si>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</si>
  <si>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</si>
  <si>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</si>
  <si>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</si>
  <si>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</si>
  <si>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</si>
  <si>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</si>
  <si>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</si>
  <si>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</si>
  <si>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</si>
  <si>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</si>
  <si>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</si>
  <si>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</si>
  <si>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</si>
  <si>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</si>
  <si>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</si>
  <si>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</si>
  <si>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</si>
  <si>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</si>
  <si>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</si>
  <si>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</si>
  <si>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</si>
  <si>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</si>
  <si>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</si>
  <si>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</si>
  <si>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</si>
  <si>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</si>
  <si>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</si>
  <si>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</si>
  <si>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</si>
  <si>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</si>
  <si>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</si>
  <si>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</si>
  <si>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</si>
  <si>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</si>
  <si>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</si>
  <si>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</si>
  <si>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</si>
  <si>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</si>
  <si>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</si>
  <si>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</si>
  <si>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</si>
  <si>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</si>
  <si>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</si>
  <si>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</si>
  <si>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</si>
  <si>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</si>
  <si>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</si>
  <si>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</si>
  <si>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</si>
  <si>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</si>
  <si>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</si>
  <si>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</si>
  <si>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</si>
  <si>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</si>
  <si>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</si>
  <si>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</si>
  <si>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</si>
  <si>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</si>
  <si>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</si>
  <si>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</si>
  <si>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</si>
  <si>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</si>
  <si>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</si>
  <si>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</si>
  <si>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</si>
  <si>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</si>
  <si>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</si>
  <si>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</si>
  <si>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</si>
  <si>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</si>
  <si>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</si>
  <si>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</si>
  <si>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</si>
  <si>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</si>
  <si>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</si>
  <si>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</si>
  <si>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</si>
  <si>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</si>
  <si>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</si>
  <si>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</si>
  <si>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</si>
  <si>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</si>
  <si>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</si>
  <si>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</si>
  <si>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</si>
  <si>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</si>
  <si>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</si>
  <si>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</si>
  <si>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</si>
  <si>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</si>
  <si>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</si>
  <si>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</si>
  <si>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</si>
  <si>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</si>
  <si>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</si>
  <si>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</si>
  <si>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</si>
  <si>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</si>
  <si>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</si>
  <si>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</si>
  <si>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</si>
  <si>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</si>
  <si>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</si>
  <si>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</si>
  <si>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</si>
  <si>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</si>
  <si>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</si>
  <si>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</si>
  <si>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</si>
  <si>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</si>
  <si>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</si>
  <si>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</si>
  <si>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</si>
  <si>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</si>
  <si>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</si>
  <si>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</si>
  <si>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</si>
  <si>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</si>
  <si>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</si>
  <si>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</si>
  <si>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</si>
  <si>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</si>
  <si>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</si>
  <si>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</si>
  <si>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</si>
  <si>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</si>
  <si>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</si>
  <si>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</si>
  <si>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</si>
  <si>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</si>
  <si>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</si>
  <si>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</si>
  <si>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</si>
  <si>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</si>
  <si>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</si>
  <si>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</si>
  <si>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</si>
  <si>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</si>
  <si>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</si>
  <si>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</si>
  <si>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</si>
  <si>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</si>
  <si>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</si>
  <si>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</si>
  <si>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</si>
  <si>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</si>
  <si>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</si>
  <si>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</si>
  <si>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</si>
  <si>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</si>
  <si>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</si>
  <si>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</si>
  <si>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</si>
  <si>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</si>
  <si>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</si>
  <si>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</si>
  <si>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</si>
  <si>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</si>
  <si>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</si>
  <si>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</si>
  <si>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</si>
  <si>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</si>
  <si>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</si>
  <si>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</si>
  <si>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</si>
  <si>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</si>
  <si>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</si>
  <si>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</si>
  <si>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</si>
  <si>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</si>
  <si>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</si>
  <si>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</si>
  <si>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</si>
  <si>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</si>
  <si>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</si>
  <si>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</si>
  <si>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</si>
  <si>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</si>
  <si>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</si>
  <si>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</si>
  <si>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</si>
  <si>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</si>
  <si>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</si>
  <si>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</si>
  <si>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</si>
  <si>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</si>
  <si>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</si>
  <si>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</si>
  <si>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</si>
  <si>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</si>
  <si>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</si>
  <si>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</si>
  <si>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</si>
  <si>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</si>
  <si>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</si>
  <si>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</si>
  <si>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</si>
  <si>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</si>
  <si>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</si>
  <si>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</si>
  <si>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</si>
  <si>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</si>
  <si>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</si>
  <si>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</si>
  <si>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</si>
  <si>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</si>
  <si>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</si>
  <si>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</si>
  <si>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</si>
  <si>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</si>
  <si>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</si>
  <si>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</si>
  <si>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</si>
  <si>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</si>
  <si>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</si>
  <si>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</si>
  <si>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</si>
  <si>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</si>
  <si>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</si>
  <si>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</si>
  <si>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</si>
  <si>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</si>
  <si>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</si>
  <si>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</si>
  <si>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</si>
  <si>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</si>
  <si>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</si>
  <si>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</si>
  <si>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</si>
  <si>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</si>
  <si>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</si>
  <si>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</si>
  <si>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</si>
  <si>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</si>
  <si>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</si>
  <si>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</si>
  <si>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</si>
  <si>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</si>
  <si>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</si>
  <si>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</si>
  <si>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</si>
  <si>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</si>
  <si>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</si>
  <si>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</si>
  <si>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</si>
  <si>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</si>
  <si>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</si>
  <si>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</si>
  <si>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</si>
  <si>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</si>
  <si>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</si>
  <si>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</si>
  <si>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</si>
  <si>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</si>
  <si>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</si>
  <si>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</si>
  <si>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</si>
  <si>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</si>
  <si>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</si>
  <si>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</si>
  <si>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</si>
  <si>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</si>
  <si>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</si>
  <si>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</si>
  <si>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</si>
  <si>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</si>
  <si>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</si>
  <si>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</si>
  <si>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</si>
  <si>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</si>
  <si>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</si>
  <si>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</si>
  <si>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</si>
  <si>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</si>
  <si>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</si>
  <si>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</si>
  <si>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</si>
  <si>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</si>
  <si>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</si>
  <si>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</si>
  <si>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</si>
  <si>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</si>
  <si>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</si>
  <si>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</si>
  <si>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</si>
  <si>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</si>
  <si>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</si>
  <si>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</si>
  <si>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</si>
  <si>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</si>
  <si>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</si>
  <si>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</si>
  <si>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</si>
  <si>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</si>
  <si>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</si>
  <si>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</si>
  <si>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</si>
  <si>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</si>
  <si>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</si>
  <si>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</si>
  <si>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</si>
  <si>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</si>
  <si>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</si>
  <si>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</si>
  <si>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</si>
  <si>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</si>
  <si>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</si>
  <si>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</si>
  <si>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</si>
  <si>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</si>
  <si>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</si>
  <si>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</si>
  <si>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</si>
  <si>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</si>
  <si>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</si>
  <si>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</si>
  <si>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</si>
  <si>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</si>
  <si>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</si>
  <si>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</si>
  <si>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</si>
  <si>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</si>
  <si>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</si>
  <si>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</si>
  <si>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</si>
  <si>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</si>
  <si>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</si>
  <si>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</si>
  <si>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</si>
  <si>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</si>
  <si>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</si>
  <si>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</si>
  <si>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</si>
  <si>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</si>
  <si>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</si>
  <si>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</si>
  <si>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</si>
  <si>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</si>
  <si>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</si>
  <si>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</si>
  <si>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</si>
  <si>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</si>
  <si>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</si>
  <si>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</si>
  <si>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</si>
  <si>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</si>
  <si>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</si>
  <si>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</si>
  <si>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</si>
  <si>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</si>
  <si>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</si>
  <si>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</si>
  <si>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</si>
  <si>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</si>
  <si>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</si>
  <si>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</si>
  <si>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</si>
  <si>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</si>
  <si>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</si>
  <si>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</si>
  <si>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</si>
  <si>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</si>
  <si>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</si>
  <si>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</si>
  <si>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</si>
  <si>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</si>
  <si>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</si>
  <si>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</si>
  <si>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</si>
  <si>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</si>
  <si>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</si>
  <si>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</si>
  <si>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</si>
  <si>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</si>
  <si>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</si>
  <si>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</si>
  <si>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</si>
  <si>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</si>
  <si>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</si>
  <si>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</si>
  <si>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</si>
  <si>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</si>
  <si>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</si>
  <si>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</si>
  <si>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</si>
  <si>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</si>
  <si>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</si>
  <si>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</si>
  <si>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</si>
  <si>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</si>
  <si>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</si>
  <si>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</si>
  <si>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</si>
  <si>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</si>
  <si>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</si>
  <si>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</si>
  <si>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</si>
  <si>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</si>
  <si>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</si>
  <si>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</si>
  <si>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</si>
  <si>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</si>
  <si>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</si>
  <si>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</si>
  <si>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</si>
  <si>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</si>
  <si>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</si>
  <si>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</si>
  <si>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</si>
  <si>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</si>
  <si>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</si>
  <si>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</si>
  <si>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</si>
  <si>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</si>
  <si>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</si>
  <si>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</si>
  <si>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</si>
  <si>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</si>
  <si>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</si>
  <si>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</si>
  <si>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</si>
  <si>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</si>
  <si>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</si>
  <si>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</si>
  <si>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</si>
  <si>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</si>
  <si>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</si>
  <si>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</si>
  <si>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</si>
  <si>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</si>
  <si>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</si>
  <si>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</si>
  <si>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</si>
  <si>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</si>
  <si>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</si>
  <si>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</si>
  <si>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</si>
  <si>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</si>
  <si>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</si>
  <si>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</si>
  <si>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</si>
  <si>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</si>
  <si>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</si>
  <si>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</si>
  <si>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</si>
  <si>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</si>
  <si>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</si>
  <si>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</si>
  <si>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</si>
  <si>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</si>
  <si>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</si>
  <si>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</si>
  <si>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</si>
  <si>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</si>
  <si>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</si>
  <si>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</si>
  <si>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</si>
  <si>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</si>
  <si>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</si>
  <si>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</si>
  <si>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</si>
  <si>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</si>
  <si>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</si>
  <si>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</si>
  <si>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</si>
  <si>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</si>
  <si>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</si>
  <si>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</si>
  <si>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</si>
  <si>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</si>
  <si>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</si>
  <si>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</si>
  <si>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</si>
  <si>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</si>
  <si>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</si>
  <si>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</si>
  <si>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</si>
  <si>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</si>
  <si>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</si>
  <si>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</si>
  <si>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</si>
  <si>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</si>
  <si>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</si>
  <si>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</si>
  <si>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</si>
  <si>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</si>
  <si>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</si>
  <si>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</si>
  <si>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</si>
  <si>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</si>
  <si>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</si>
  <si>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</si>
  <si>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</si>
  <si>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</si>
  <si>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</si>
  <si>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</si>
  <si>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</si>
  <si>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</si>
  <si>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</si>
  <si>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</si>
  <si>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</si>
  <si>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</si>
  <si>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</si>
  <si>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</si>
  <si>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</si>
  <si>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</si>
  <si>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</si>
  <si>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</si>
  <si>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</si>
  <si>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</si>
  <si>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</si>
  <si>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</si>
  <si>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</si>
  <si>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</si>
  <si>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</si>
  <si>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</si>
  <si>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</si>
  <si>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</si>
  <si>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</si>
  <si>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</si>
  <si>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</si>
  <si>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</si>
  <si>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</si>
  <si>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</si>
  <si>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</si>
  <si>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</si>
  <si>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</si>
  <si>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</si>
  <si>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</si>
  <si>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</si>
  <si>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</si>
  <si>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</si>
  <si>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</si>
  <si>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</si>
  <si>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</si>
  <si>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</si>
  <si>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</si>
  <si>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</si>
  <si>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</si>
  <si>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</si>
  <si>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</si>
  <si>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</si>
  <si>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</si>
  <si>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</si>
  <si>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</si>
  <si>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</si>
  <si>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</si>
  <si>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</si>
  <si>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</si>
  <si>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</si>
  <si>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</si>
  <si>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</si>
  <si>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</si>
  <si>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</si>
  <si>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</si>
  <si>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</si>
  <si>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</si>
  <si>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</si>
  <si>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</si>
  <si>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</si>
  <si>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</si>
  <si>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</si>
  <si>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</si>
  <si>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</si>
  <si>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</si>
  <si>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</si>
  <si>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</si>
  <si>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</si>
  <si>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</si>
  <si>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</si>
  <si>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</si>
  <si>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</si>
  <si>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</si>
  <si>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</si>
  <si>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</si>
  <si>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</si>
  <si>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</si>
  <si>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</si>
  <si>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</si>
  <si>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</si>
  <si>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</si>
  <si>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</si>
  <si>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</si>
  <si>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</si>
  <si>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</si>
  <si>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</si>
  <si>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</si>
  <si>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</si>
  <si>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</si>
  <si>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</si>
  <si>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</si>
  <si>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</si>
  <si>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</si>
  <si>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</si>
  <si>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</si>
  <si>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</si>
  <si>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</si>
  <si>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</si>
  <si>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</si>
  <si>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</si>
  <si>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</si>
  <si>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</si>
  <si>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</si>
  <si>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</si>
  <si>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</si>
  <si>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</si>
  <si>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</si>
  <si>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</si>
  <si>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</si>
  <si>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</si>
  <si>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</si>
  <si>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</si>
  <si>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</si>
  <si>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</si>
  <si>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</si>
  <si>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</si>
  <si>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</si>
  <si>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</si>
  <si>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</si>
  <si>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</si>
  <si>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</si>
  <si>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</si>
  <si>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</si>
  <si>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</si>
  <si>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</si>
  <si>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</si>
  <si>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</si>
  <si>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</si>
  <si>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</si>
  <si>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</si>
  <si>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</si>
  <si>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</si>
  <si>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</si>
  <si>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</si>
  <si>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</si>
  <si>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</si>
  <si>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</si>
  <si>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</si>
  <si>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</si>
  <si>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</si>
  <si>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</si>
  <si>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</si>
  <si>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</si>
  <si>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</si>
  <si>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</si>
  <si>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</si>
  <si>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</si>
  <si>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</si>
  <si>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</si>
  <si>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</si>
  <si>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</si>
  <si>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</si>
  <si>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</si>
  <si>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</si>
  <si>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</si>
  <si>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</si>
  <si>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</si>
  <si>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</si>
  <si>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</si>
  <si>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</si>
  <si>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</si>
  <si>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</si>
  <si>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</si>
  <si>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</si>
  <si>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</si>
  <si>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</si>
  <si>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</si>
  <si>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</si>
  <si>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</si>
  <si>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</si>
  <si>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</si>
  <si>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</si>
  <si>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</si>
  <si>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</si>
  <si>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</si>
  <si>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</si>
  <si>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</si>
  <si>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</si>
  <si>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</si>
  <si>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</si>
  <si>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</si>
  <si>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</si>
  <si>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</si>
  <si>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</si>
  <si>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</si>
  <si>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</si>
  <si>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</si>
  <si>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</si>
  <si>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</si>
  <si>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</si>
  <si>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</si>
  <si>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</si>
  <si>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</si>
  <si>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</si>
  <si>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</si>
  <si>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</si>
  <si>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</si>
  <si>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</si>
  <si>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</si>
  <si>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</si>
  <si>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</si>
  <si>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</si>
  <si>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</si>
  <si>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</si>
  <si>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</si>
  <si>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</si>
  <si>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</si>
  <si>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</si>
  <si>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</si>
  <si>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</si>
  <si>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</si>
  <si>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</si>
  <si>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</si>
  <si>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</si>
  <si>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</si>
  <si>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</si>
  <si>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</si>
  <si>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</si>
  <si>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</si>
  <si>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</si>
  <si>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</si>
  <si>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</si>
  <si>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</si>
  <si>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</si>
  <si>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</si>
  <si>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</si>
  <si>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</si>
  <si>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</si>
  <si>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</si>
  <si>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</si>
  <si>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</si>
  <si>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</si>
  <si>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</si>
  <si>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</si>
  <si>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</si>
  <si>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</si>
  <si>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</si>
  <si>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</si>
  <si>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</si>
  <si>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</si>
  <si>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</si>
  <si>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</si>
  <si>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</si>
  <si>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</si>
  <si>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</si>
  <si>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</si>
  <si>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</si>
  <si>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</si>
  <si>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</si>
  <si>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</si>
  <si>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</si>
  <si>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</si>
  <si>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</si>
  <si>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</si>
  <si>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</si>
  <si>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</si>
  <si>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</si>
  <si>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</si>
  <si>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</si>
  <si>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</si>
  <si>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</si>
  <si>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</si>
  <si>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</si>
  <si>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</si>
  <si>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</si>
  <si>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</si>
  <si>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</si>
  <si>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</si>
  <si>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</si>
  <si>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</si>
  <si>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</si>
  <si>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</si>
  <si>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</si>
  <si>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</si>
  <si>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</si>
  <si>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</si>
  <si>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</si>
  <si>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</si>
  <si>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</si>
  <si>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</si>
  <si>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</si>
  <si>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</si>
  <si>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</si>
  <si>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</si>
  <si>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</si>
  <si>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</si>
  <si>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</si>
  <si>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</si>
  <si>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</si>
  <si>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</si>
  <si>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</si>
  <si>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</si>
  <si>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</si>
  <si>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</si>
  <si>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</si>
  <si>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</si>
  <si>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</si>
  <si>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</si>
  <si>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</si>
  <si>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</si>
  <si>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</si>
  <si>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</si>
  <si>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</si>
  <si>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</si>
  <si>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</si>
  <si>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</si>
  <si>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</si>
  <si>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</si>
  <si>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</si>
  <si>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</si>
  <si>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</si>
  <si>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</si>
  <si>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</si>
  <si>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</si>
  <si>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</si>
  <si>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</si>
  <si>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</si>
  <si>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</si>
  <si>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</si>
  <si>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</si>
  <si>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</si>
  <si>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</si>
  <si>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</si>
  <si>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</si>
  <si>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</si>
  <si>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</si>
  <si>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</si>
  <si>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</si>
  <si>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</si>
  <si>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</si>
  <si>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</si>
  <si>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</si>
  <si>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</si>
  <si>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</si>
  <si>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</si>
  <si>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</si>
  <si>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</si>
  <si>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</si>
  <si>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</si>
  <si>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</si>
  <si>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</si>
  <si>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</si>
  <si>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</si>
  <si>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</si>
  <si>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</si>
  <si>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</si>
  <si>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</si>
  <si>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</si>
  <si>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</si>
  <si>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</si>
  <si>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</si>
  <si>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</si>
  <si>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</si>
  <si>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</si>
  <si>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</si>
  <si>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</si>
  <si>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</si>
  <si>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</si>
  <si>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</si>
  <si>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</si>
  <si>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</si>
  <si>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</si>
  <si>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</si>
  <si>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</si>
  <si>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</si>
  <si>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</si>
  <si>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</si>
  <si>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</si>
  <si>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</si>
  <si>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</si>
  <si>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</si>
  <si>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</si>
  <si>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</si>
  <si>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</si>
  <si>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</si>
  <si>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</si>
  <si>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</si>
  <si>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</si>
  <si>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</si>
  <si>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</si>
  <si>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</si>
  <si>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</si>
  <si>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</si>
  <si>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</si>
  <si>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</si>
  <si>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</si>
  <si>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</si>
  <si>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</si>
  <si>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</si>
  <si>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</si>
  <si>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</si>
  <si>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</si>
  <si>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</si>
  <si>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</si>
  <si>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</si>
  <si>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</si>
  <si>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</si>
  <si>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</si>
  <si>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</si>
  <si>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</si>
  <si>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</si>
  <si>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</si>
  <si>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</si>
  <si>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</si>
  <si>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</si>
  <si>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</si>
  <si>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</si>
  <si>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</si>
  <si>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</si>
  <si>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</si>
  <si>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</si>
  <si>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</si>
  <si>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</si>
  <si>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</si>
  <si>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</si>
  <si>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</si>
  <si>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</si>
  <si>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</si>
  <si>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</si>
  <si>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</si>
  <si>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</si>
  <si>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</si>
  <si>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</si>
  <si>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</si>
  <si>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</si>
  <si>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</si>
  <si>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</si>
  <si>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</si>
  <si>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</si>
  <si>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</si>
  <si>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</si>
  <si>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</si>
  <si>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</si>
  <si>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</si>
  <si>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</si>
  <si>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</si>
  <si>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</si>
  <si>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</si>
  <si>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</si>
  <si>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</si>
  <si>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</si>
  <si>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</si>
  <si>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</si>
  <si>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</si>
  <si>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</si>
  <si>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</si>
  <si>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</si>
  <si>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</si>
  <si>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</si>
  <si>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</si>
  <si>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</si>
  <si>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</si>
  <si>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</si>
  <si>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</si>
  <si>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</si>
  <si>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</si>
  <si>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</si>
  <si>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</si>
  <si>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</si>
  <si>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</si>
  <si>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</si>
  <si>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</si>
  <si>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</si>
  <si>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</si>
  <si>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</si>
  <si>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</si>
  <si>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</si>
  <si>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</si>
  <si>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</si>
  <si>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</si>
  <si>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</si>
  <si>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</si>
  <si>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</si>
  <si>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</si>
  <si>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</si>
  <si>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</si>
  <si>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</si>
  <si>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</si>
  <si>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</si>
  <si>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</si>
  <si>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</si>
  <si>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</si>
  <si>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</si>
  <si>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</si>
  <si>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</si>
  <si>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</si>
  <si>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</si>
  <si>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</si>
  <si>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</si>
  <si>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</si>
  <si>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</si>
  <si>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</si>
  <si>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</si>
  <si>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</si>
  <si>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</si>
  <si>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</si>
  <si>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</si>
  <si>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</si>
  <si>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</si>
  <si>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</si>
  <si>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</si>
  <si>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</si>
  <si>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</si>
  <si>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</si>
  <si>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</si>
  <si>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</si>
  <si>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</si>
  <si>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</si>
  <si>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</si>
  <si>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</si>
  <si>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</si>
  <si>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</si>
  <si>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</si>
  <si>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</si>
  <si>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</si>
  <si>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</si>
  <si>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</si>
  <si>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</si>
  <si>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</si>
  <si>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</si>
  <si>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</si>
  <si>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</si>
  <si>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</si>
  <si>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</si>
  <si>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</si>
  <si>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</si>
  <si>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</si>
  <si>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</si>
  <si>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</si>
  <si>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</si>
  <si>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</si>
  <si>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</si>
  <si>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</si>
  <si>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</si>
  <si>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</si>
  <si>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</si>
  <si>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</si>
  <si>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</si>
  <si>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</si>
  <si>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</si>
  <si>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</si>
  <si>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</si>
  <si>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</si>
  <si>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</si>
  <si>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</si>
  <si>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</si>
  <si>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</si>
  <si>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</si>
  <si>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</si>
  <si>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</si>
  <si>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</si>
  <si>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</si>
  <si>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</si>
  <si>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</si>
  <si>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</si>
  <si>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</si>
  <si>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</si>
  <si>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</si>
  <si>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</si>
  <si>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</si>
  <si>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</si>
  <si>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</si>
  <si>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</si>
  <si>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</si>
  <si>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</si>
  <si>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</si>
  <si>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</si>
  <si>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</si>
  <si>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</si>
  <si>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</si>
  <si>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</si>
  <si>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</si>
  <si>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</si>
  <si>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</si>
  <si>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</si>
  <si>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</si>
  <si>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</si>
  <si>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</si>
  <si>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</si>
  <si>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</si>
  <si>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</si>
  <si>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</si>
  <si>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</si>
  <si>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</si>
  <si>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</si>
  <si>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</si>
  <si>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</si>
  <si>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</si>
  <si>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</si>
  <si>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</si>
  <si>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</si>
  <si>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</si>
  <si>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</si>
  <si>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</si>
  <si>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</si>
  <si>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</si>
  <si>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</si>
  <si>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</si>
  <si>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</si>
  <si>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</si>
  <si>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</si>
  <si>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</si>
  <si>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</si>
  <si>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</si>
  <si>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</si>
  <si>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</si>
  <si>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</si>
  <si>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</si>
  <si>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</si>
  <si>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</si>
  <si>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</si>
  <si>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</si>
  <si>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</si>
  <si>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</si>
  <si>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</si>
  <si>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</si>
  <si>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</si>
  <si>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</si>
  <si>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</si>
  <si>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</si>
  <si>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</si>
  <si>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</si>
  <si>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</si>
  <si>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</si>
  <si>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</si>
  <si>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</si>
  <si>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</si>
  <si>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</si>
  <si>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</si>
  <si>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</si>
  <si>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</si>
  <si>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</si>
  <si>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</si>
  <si>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</si>
  <si>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</si>
  <si>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</si>
  <si>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</si>
  <si>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</si>
  <si>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</si>
  <si>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</si>
  <si>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</si>
  <si>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</si>
  <si>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</si>
  <si>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</si>
  <si>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</si>
  <si>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</si>
  <si>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</si>
  <si>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</si>
  <si>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</si>
  <si>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</si>
  <si>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</si>
  <si>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</si>
  <si>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</si>
  <si>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</si>
  <si>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</si>
  <si>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</si>
  <si>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</si>
  <si>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</si>
  <si>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</si>
  <si>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</si>
  <si>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</si>
  <si>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</si>
  <si>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</si>
  <si>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</si>
  <si>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</si>
  <si>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</si>
  <si>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</si>
  <si>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</si>
  <si>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</si>
  <si>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</si>
  <si>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</si>
  <si>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</si>
  <si>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</si>
  <si>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</si>
  <si>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</si>
  <si>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</si>
  <si>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</si>
  <si>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</si>
  <si>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</si>
  <si>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</si>
  <si>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</si>
  <si>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</si>
  <si>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</si>
  <si>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</si>
  <si>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</si>
  <si>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</si>
  <si>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</si>
  <si>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</si>
  <si>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</si>
  <si>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</si>
  <si>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</si>
  <si>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</si>
  <si>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</si>
  <si>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</si>
  <si>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</si>
  <si>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</si>
  <si>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</si>
  <si>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</si>
  <si>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</si>
  <si>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</si>
  <si>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</si>
  <si>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</si>
  <si>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</si>
  <si>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</si>
  <si>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</si>
  <si>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</si>
  <si>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</si>
  <si>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</si>
  <si>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</si>
  <si>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</si>
  <si>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</si>
  <si>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</si>
  <si>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</si>
  <si>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</si>
  <si>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</si>
  <si>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</si>
  <si>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</si>
  <si>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</si>
  <si>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</si>
  <si>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</si>
  <si>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</si>
  <si>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</si>
  <si>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</si>
  <si>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</si>
  <si>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</si>
  <si>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</si>
  <si>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</si>
  <si>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</si>
  <si>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</si>
  <si>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</si>
  <si>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</si>
  <si>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</si>
  <si>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</si>
  <si>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</si>
  <si>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</si>
  <si>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</si>
  <si>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</si>
  <si>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</si>
  <si>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</si>
  <si>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</si>
  <si>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</si>
  <si>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</si>
  <si>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</si>
  <si>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</si>
  <si>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</si>
  <si>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</si>
  <si>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</si>
  <si>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</si>
  <si>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</si>
  <si>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</si>
  <si>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</si>
  <si>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</si>
  <si>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</si>
  <si>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</si>
  <si>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</si>
  <si>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</si>
  <si>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</si>
  <si>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</si>
  <si>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</si>
  <si>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</si>
  <si>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</si>
  <si>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</si>
  <si>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</si>
  <si>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</si>
  <si>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</si>
  <si>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</si>
  <si>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</si>
  <si>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</si>
  <si>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</si>
  <si>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</si>
  <si>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</si>
  <si>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</si>
  <si>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</si>
  <si>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</si>
  <si>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</si>
  <si>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</si>
  <si>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</si>
  <si>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</si>
  <si>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</si>
  <si>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</si>
  <si>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</si>
  <si>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</si>
  <si>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</si>
  <si>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</si>
  <si>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</si>
  <si>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</si>
  <si>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</si>
  <si>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</si>
  <si>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</si>
  <si>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</si>
  <si>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</si>
  <si>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</si>
  <si>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</si>
  <si>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</si>
  <si>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</si>
  <si>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</si>
  <si>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</si>
  <si>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</si>
  <si>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</si>
  <si>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</si>
  <si>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</si>
  <si>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</si>
  <si>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</si>
  <si>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</si>
  <si>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</si>
  <si>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</si>
  <si>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</si>
  <si>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</si>
  <si>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</si>
  <si>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</si>
  <si>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</si>
  <si>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</si>
  <si>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</si>
  <si>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</si>
  <si>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</si>
  <si>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</si>
  <si>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</si>
  <si>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</si>
  <si>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</si>
  <si>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</si>
  <si>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</si>
  <si>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</si>
  <si>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</si>
  <si>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</si>
  <si>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</si>
  <si>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</si>
  <si>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</si>
  <si>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</si>
  <si>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</si>
  <si>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</si>
  <si>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</si>
  <si>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</si>
  <si>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</si>
  <si>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</si>
  <si>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</si>
  <si>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</si>
  <si>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</si>
  <si>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</si>
  <si>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</si>
  <si>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</si>
  <si>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</si>
  <si>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</si>
  <si>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</si>
  <si>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</si>
  <si>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</si>
  <si>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</si>
  <si>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</si>
  <si>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</si>
  <si>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</si>
  <si>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</si>
  <si>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</si>
  <si>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</si>
  <si>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</si>
  <si>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</si>
  <si>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</si>
  <si>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</si>
  <si>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</si>
  <si>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</si>
  <si>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</si>
  <si>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</si>
  <si>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</si>
  <si>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</si>
  <si>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</si>
  <si>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</si>
  <si>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</si>
  <si>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</si>
  <si>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</si>
  <si>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</si>
  <si>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</si>
  <si>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</si>
  <si>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</si>
  <si>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</si>
  <si>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</si>
  <si>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</si>
  <si>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</si>
  <si>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</si>
  <si>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</si>
  <si>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</si>
  <si>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</si>
  <si>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</si>
  <si>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</si>
  <si>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</si>
  <si>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</si>
  <si>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</si>
  <si>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</si>
  <si>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</si>
  <si>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</si>
  <si>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</si>
  <si>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</si>
  <si>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</si>
  <si>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</si>
  <si>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</si>
  <si>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</si>
  <si>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</si>
  <si>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</si>
  <si>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</si>
  <si>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</si>
  <si>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</si>
  <si>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</si>
  <si>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</si>
  <si>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</si>
  <si>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</si>
  <si>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</si>
  <si>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</si>
  <si>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</si>
  <si>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</si>
  <si>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</si>
  <si>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</si>
  <si>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</si>
  <si>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</si>
  <si>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</si>
  <si>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</si>
  <si>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</si>
  <si>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</si>
  <si>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</si>
  <si>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</si>
  <si>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</si>
  <si>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</si>
  <si>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</si>
  <si>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</si>
  <si>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</si>
  <si>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</si>
  <si>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</si>
  <si>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</si>
  <si>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</si>
  <si>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</si>
  <si>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</si>
  <si>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</si>
  <si>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</si>
  <si>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</si>
  <si>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</si>
  <si>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</si>
  <si>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</si>
  <si>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</si>
  <si>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</si>
  <si>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</si>
  <si>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</si>
  <si>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</si>
  <si>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</si>
  <si>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</si>
  <si>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</si>
  <si>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</si>
  <si>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</si>
  <si>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</si>
  <si>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</si>
  <si>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</si>
  <si>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</si>
  <si>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</si>
  <si>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</si>
  <si>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</si>
  <si>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</si>
  <si>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</si>
  <si>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</si>
  <si>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</si>
  <si>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</si>
  <si>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</si>
  <si>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</si>
  <si>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</si>
  <si>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</si>
  <si>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</si>
  <si>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</si>
  <si>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</si>
  <si>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</si>
  <si>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</si>
  <si>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</si>
  <si>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</si>
  <si>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</si>
  <si>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</si>
  <si>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</si>
  <si>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</si>
  <si>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</si>
  <si>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</si>
  <si>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</si>
  <si>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</si>
  <si>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</si>
  <si>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</si>
  <si>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</si>
  <si>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</si>
  <si>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</si>
  <si>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</si>
  <si>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</si>
  <si>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</si>
  <si>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</si>
  <si>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</si>
  <si>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</si>
  <si>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</si>
  <si>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</si>
  <si>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</si>
  <si>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</si>
  <si>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</si>
  <si>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</si>
  <si>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</si>
  <si>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</si>
  <si>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</si>
  <si>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</si>
  <si>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</si>
  <si>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</si>
  <si>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</si>
  <si>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</si>
  <si>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</si>
  <si>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</si>
  <si>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</si>
  <si>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</si>
  <si>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</si>
  <si>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</si>
  <si>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</si>
  <si>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</si>
  <si>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</si>
  <si>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</si>
  <si>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</si>
  <si>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</si>
  <si>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</si>
  <si>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</si>
  <si>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</si>
  <si>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</si>
  <si>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</si>
  <si>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</si>
  <si>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</si>
  <si>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</si>
  <si>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</si>
  <si>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</si>
  <si>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</si>
  <si>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</si>
  <si>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</si>
  <si>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</si>
  <si>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</si>
  <si>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</si>
  <si>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</si>
  <si>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</si>
  <si>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</si>
  <si>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</si>
  <si>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</si>
  <si>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</si>
  <si>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</si>
  <si>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</si>
  <si>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</si>
  <si>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</si>
  <si>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</si>
  <si>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</si>
  <si>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</si>
  <si>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</si>
  <si>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</si>
  <si>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</si>
  <si>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</si>
  <si>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</si>
  <si>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</si>
  <si>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</si>
  <si>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</si>
  <si>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</si>
  <si>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</si>
  <si>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</si>
  <si>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</si>
  <si>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</si>
  <si>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</si>
  <si>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</si>
  <si>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</si>
  <si>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</si>
  <si>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</si>
  <si>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</si>
  <si>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</si>
  <si>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</si>
  <si>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</si>
  <si>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</si>
  <si>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</si>
  <si>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</si>
  <si>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</si>
  <si>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</si>
  <si>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</si>
  <si>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</si>
  <si>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</si>
  <si>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</si>
  <si>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</si>
  <si>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</si>
  <si>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</si>
  <si>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</si>
  <si>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</si>
  <si>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</si>
  <si>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</si>
  <si>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</si>
  <si>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</si>
  <si>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</si>
  <si>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</si>
  <si>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</si>
  <si>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</si>
  <si>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</si>
  <si>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</si>
  <si>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</si>
  <si>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</si>
  <si>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</si>
  <si>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</si>
  <si>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</si>
  <si>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</si>
  <si>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</si>
  <si>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</si>
  <si>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</si>
  <si>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</si>
  <si>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</si>
  <si>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</si>
  <si>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</si>
  <si>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</si>
  <si>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</si>
  <si>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</si>
  <si>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</si>
  <si>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</si>
  <si>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</si>
  <si>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</si>
  <si>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</si>
  <si>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</si>
  <si>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</si>
  <si>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</si>
  <si>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</si>
  <si>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</si>
  <si>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</si>
  <si>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</si>
  <si>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</si>
  <si>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</si>
  <si>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</si>
  <si>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</si>
  <si>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</si>
  <si>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</si>
  <si>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</si>
  <si>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</si>
  <si>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</si>
  <si>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</si>
  <si>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</si>
  <si>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</si>
  <si>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</si>
  <si>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</si>
  <si>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</si>
  <si>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</si>
  <si>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</si>
  <si>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</si>
  <si>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</si>
  <si>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</si>
  <si>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</si>
  <si>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</si>
  <si>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</si>
  <si>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</si>
  <si>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</si>
  <si>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</si>
  <si>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</si>
  <si>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</si>
  <si>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</si>
  <si>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</si>
  <si>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</si>
  <si>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</si>
  <si>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</si>
  <si>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</si>
  <si>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</si>
  <si>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</si>
  <si>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</si>
  <si>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</si>
  <si>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</si>
  <si>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</si>
  <si>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</si>
  <si>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</si>
  <si>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</si>
  <si>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</si>
  <si>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</si>
  <si>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</si>
  <si>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</si>
  <si>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</si>
  <si>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</si>
  <si>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</si>
  <si>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</si>
  <si>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</si>
  <si>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</si>
  <si>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</si>
  <si>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</si>
  <si>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</si>
  <si>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</si>
  <si>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</si>
  <si>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</si>
  <si>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</si>
  <si>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</si>
  <si>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</si>
  <si>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</si>
  <si>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</si>
  <si>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</si>
  <si>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</si>
  <si>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</si>
  <si>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</si>
  <si>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</si>
  <si>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</si>
  <si>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</si>
  <si>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</si>
  <si>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</si>
  <si>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</si>
  <si>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</si>
  <si>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</si>
  <si>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</si>
  <si>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</si>
  <si>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</si>
  <si>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</si>
  <si>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</si>
  <si>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</si>
  <si>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</si>
  <si>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</si>
  <si>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</si>
  <si>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</si>
  <si>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</si>
  <si>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</si>
  <si>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</si>
  <si>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</si>
  <si>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</si>
  <si>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</si>
  <si>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</si>
  <si>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</si>
  <si>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</si>
  <si>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</si>
  <si>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</si>
  <si>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</si>
  <si>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</si>
  <si>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</si>
  <si>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</si>
  <si>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</si>
  <si>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</si>
  <si>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</si>
  <si>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</si>
  <si>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</si>
  <si>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</si>
  <si>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</si>
  <si>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</si>
  <si>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</si>
  <si>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</si>
  <si>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</si>
  <si>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</si>
  <si>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</si>
  <si>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</si>
  <si>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</si>
  <si>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</si>
  <si>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</si>
  <si>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</si>
  <si>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</si>
  <si>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</si>
  <si>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</si>
  <si>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</si>
  <si>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</si>
  <si>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</si>
  <si>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</si>
  <si>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</si>
  <si>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</si>
  <si>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</si>
  <si>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</si>
  <si>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</si>
  <si>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</si>
  <si>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</si>
  <si>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</si>
  <si>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</si>
  <si>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</si>
  <si>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</si>
  <si>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</si>
  <si>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</si>
  <si>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</si>
  <si>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</si>
  <si>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</si>
  <si>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</si>
  <si>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</si>
  <si>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</si>
  <si>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</si>
  <si>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</si>
  <si>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</si>
  <si>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</si>
  <si>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</si>
  <si>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</si>
  <si>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</si>
  <si>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</si>
  <si>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</si>
  <si>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</si>
  <si>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</si>
  <si>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</si>
  <si>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</si>
  <si>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</si>
  <si>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</si>
  <si>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</si>
  <si>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</si>
  <si>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</si>
  <si>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</si>
  <si>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</si>
  <si>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</si>
  <si>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</si>
  <si>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</si>
  <si>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</si>
  <si>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</si>
  <si>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</si>
  <si>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</si>
  <si>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</si>
  <si>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</si>
  <si>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</si>
  <si>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</si>
  <si>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</si>
  <si>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</si>
  <si>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</si>
  <si>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</si>
  <si>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</si>
  <si>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</si>
  <si>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</si>
  <si>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</si>
  <si>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</si>
  <si>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</si>
  <si>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</si>
  <si>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</si>
  <si>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</si>
  <si>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</si>
  <si>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</si>
  <si>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</si>
  <si>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</si>
  <si>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</si>
  <si>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</si>
  <si>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</si>
  <si>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</si>
  <si>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</si>
  <si>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</si>
  <si>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</si>
  <si>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</si>
  <si>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</si>
  <si>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</si>
  <si>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</si>
  <si>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</si>
  <si>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</si>
  <si>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</si>
  <si>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</si>
  <si>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</si>
  <si>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</si>
  <si>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</si>
  <si>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</si>
  <si>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</si>
  <si>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</si>
  <si>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</si>
  <si>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</si>
  <si>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</si>
  <si>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</si>
  <si>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</si>
  <si>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</si>
  <si>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</si>
  <si>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</si>
  <si>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</si>
  <si>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</si>
  <si>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</si>
  <si>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</si>
  <si>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</si>
  <si>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</si>
  <si>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</si>
  <si>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</si>
  <si>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</si>
  <si>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</si>
  <si>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</si>
  <si>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</si>
  <si>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</si>
  <si>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</si>
  <si>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</si>
  <si>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</si>
  <si>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</si>
  <si>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</si>
  <si>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</si>
  <si>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</si>
  <si>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</si>
  <si>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</si>
  <si>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</si>
  <si>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</si>
  <si>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</si>
  <si>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</si>
  <si>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</si>
  <si>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</si>
  <si>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</si>
  <si>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</si>
  <si>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</si>
  <si>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</si>
  <si>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</si>
  <si>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</si>
  <si>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</si>
  <si>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</si>
  <si>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</si>
  <si>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</si>
  <si>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</si>
  <si>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</si>
  <si>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</si>
  <si>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</si>
  <si>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</si>
  <si>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</si>
  <si>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</si>
  <si>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</si>
  <si>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</si>
  <si>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</si>
  <si>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</si>
  <si>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</si>
  <si>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</si>
  <si>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</si>
  <si>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</si>
  <si>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</si>
  <si>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</si>
  <si>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</si>
  <si>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</si>
  <si>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</si>
  <si>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</si>
  <si>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</si>
  <si>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</si>
  <si>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</si>
  <si>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</si>
  <si>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</si>
  <si>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</si>
  <si>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</si>
  <si>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</si>
  <si>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</si>
  <si>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</si>
  <si>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</si>
  <si>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</si>
  <si>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</si>
  <si>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</si>
  <si>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</si>
  <si>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</si>
  <si>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</si>
  <si>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</si>
  <si>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</si>
  <si>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</si>
  <si>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</si>
  <si>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</si>
  <si>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</si>
  <si>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</si>
  <si>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</si>
  <si>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</si>
  <si>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</si>
  <si>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</si>
  <si>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</si>
  <si>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</si>
  <si>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</si>
  <si>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</si>
  <si>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</si>
  <si>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</si>
  <si>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</si>
  <si>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</si>
  <si>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</si>
  <si>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</si>
  <si>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</si>
  <si>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</si>
  <si>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</si>
  <si>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</si>
  <si>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</si>
  <si>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</si>
  <si>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</si>
  <si>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</si>
  <si>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</si>
  <si>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</si>
  <si>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</si>
  <si>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</si>
  <si>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</si>
  <si>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</si>
  <si>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</si>
  <si>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</si>
  <si>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</si>
  <si>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</si>
  <si>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</si>
  <si>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</si>
  <si>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</si>
  <si>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</si>
  <si>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</si>
  <si>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</si>
  <si>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</si>
  <si>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</si>
  <si>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</si>
  <si>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</si>
  <si>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</si>
  <si>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</si>
  <si>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</si>
  <si>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</si>
  <si>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</si>
  <si>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</si>
  <si>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</si>
  <si>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</si>
  <si>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</si>
  <si>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</si>
  <si>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</si>
  <si>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</si>
  <si>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</si>
  <si>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</si>
  <si>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</si>
  <si>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</si>
  <si>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</si>
  <si>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</si>
  <si>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</si>
  <si>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</si>
  <si>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</si>
  <si>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</si>
  <si>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</si>
  <si>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</si>
  <si>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</si>
  <si>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</si>
  <si>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</si>
  <si>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</si>
  <si>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</si>
  <si>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</si>
  <si>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</si>
  <si>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</si>
  <si>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</si>
  <si>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</si>
  <si>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</si>
  <si>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</si>
  <si>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</si>
  <si>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</si>
  <si>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</si>
  <si>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</si>
  <si>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</si>
  <si>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</si>
  <si>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</si>
  <si>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</si>
  <si>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</si>
  <si>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</si>
  <si>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</si>
  <si>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</si>
  <si>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</si>
  <si>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</si>
  <si>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</si>
  <si>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</si>
  <si>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</si>
  <si>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</si>
  <si>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</si>
  <si>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</si>
  <si>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</si>
  <si>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</si>
  <si>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</si>
  <si>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</si>
  <si>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</si>
  <si>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</si>
  <si>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</si>
  <si>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</si>
  <si>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</si>
  <si>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</si>
  <si>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</si>
  <si>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</si>
  <si>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</si>
  <si>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</si>
  <si>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</si>
  <si>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</si>
  <si>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</si>
  <si>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</si>
  <si>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</si>
  <si>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</si>
  <si>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</si>
  <si>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</si>
  <si>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</si>
  <si>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</si>
  <si>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</si>
  <si>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</si>
  <si>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</si>
  <si>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</si>
  <si>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</si>
  <si>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</si>
  <si>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</si>
  <si>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</si>
  <si>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</si>
  <si>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</si>
  <si>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</si>
  <si>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</si>
  <si>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</si>
  <si>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</si>
  <si>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</si>
  <si>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</si>
  <si>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</si>
  <si>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</si>
  <si>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</si>
  <si>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</si>
  <si>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</si>
  <si>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</si>
  <si>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</si>
  <si>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</si>
  <si>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</si>
  <si>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</si>
  <si>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</si>
  <si>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</si>
  <si>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</si>
  <si>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</si>
  <si>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</si>
  <si>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</si>
  <si>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</si>
  <si>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</si>
  <si>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</si>
  <si>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</si>
  <si>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</si>
  <si>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</si>
  <si>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</si>
  <si>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</si>
  <si>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</si>
  <si>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</si>
  <si>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</si>
  <si>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</si>
  <si>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</si>
  <si>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</si>
  <si>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</si>
  <si>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</si>
  <si>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</si>
  <si>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</si>
  <si>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</si>
  <si>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</si>
  <si>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</si>
  <si>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</si>
  <si>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</si>
  <si>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</si>
  <si>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</si>
  <si>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</si>
  <si>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</si>
  <si>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</si>
  <si>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</si>
  <si>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</si>
  <si>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</si>
  <si>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</si>
  <si>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</si>
  <si>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</si>
  <si>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</si>
  <si>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</si>
  <si>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</si>
  <si>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</si>
  <si>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</si>
  <si>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</si>
  <si>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</si>
  <si>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</si>
  <si>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</si>
  <si>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</si>
  <si>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</si>
  <si>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</si>
  <si>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</si>
  <si>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</si>
  <si>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</si>
  <si>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</si>
  <si>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</si>
  <si>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</si>
  <si>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</si>
  <si>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</si>
  <si>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</si>
  <si>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</si>
  <si>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</si>
  <si>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</si>
  <si>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</si>
  <si>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</si>
  <si>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</si>
  <si>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</si>
  <si>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</si>
  <si>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</si>
  <si>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</si>
  <si>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</si>
  <si>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</si>
  <si>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</si>
  <si>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</si>
  <si>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</si>
  <si>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</si>
  <si>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</si>
  <si>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</si>
  <si>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</si>
  <si>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</si>
  <si>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</si>
  <si>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</si>
  <si>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</si>
  <si>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</si>
  <si>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</si>
  <si>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</si>
  <si>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</si>
  <si>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</si>
  <si>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</si>
  <si>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</si>
  <si>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</si>
  <si>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</si>
  <si>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</si>
  <si>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</si>
  <si>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</si>
  <si>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</si>
  <si>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</si>
  <si>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</si>
  <si>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</si>
  <si>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</si>
  <si>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</si>
  <si>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</si>
  <si>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</si>
  <si>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</si>
  <si>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</si>
  <si>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</si>
  <si>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</si>
  <si>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</si>
  <si>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</si>
  <si>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</si>
  <si>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</si>
  <si>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</si>
  <si>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</si>
  <si>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</si>
  <si>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</si>
  <si>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</si>
  <si>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</si>
  <si>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</si>
  <si>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</si>
  <si>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</si>
  <si>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</si>
  <si>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</si>
  <si>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</si>
  <si>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</si>
  <si>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</si>
  <si>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</si>
  <si>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</si>
  <si>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</si>
  <si>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</si>
  <si>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</si>
  <si>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</si>
  <si>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</si>
  <si>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</si>
  <si>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</si>
  <si>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</si>
  <si>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</si>
  <si>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</si>
  <si>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</si>
  <si>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</si>
  <si>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</si>
  <si>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</si>
  <si>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</si>
  <si>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</si>
  <si>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</si>
  <si>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</si>
  <si>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</si>
  <si>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</si>
  <si>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</si>
  <si>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</si>
  <si>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</si>
  <si>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</si>
  <si>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</si>
  <si>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</si>
  <si>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</si>
  <si>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</si>
  <si>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</si>
  <si>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</si>
  <si>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</si>
  <si>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</si>
  <si>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</si>
  <si>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</si>
  <si>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</si>
  <si>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</si>
  <si>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</si>
  <si>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</si>
  <si>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</si>
  <si>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</si>
  <si>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</si>
  <si>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</si>
  <si>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</si>
  <si>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</si>
  <si>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</si>
  <si>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</si>
  <si>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</si>
  <si>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</si>
  <si>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</si>
  <si>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</si>
  <si>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</si>
  <si>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</si>
  <si>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</si>
  <si>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</si>
  <si>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</si>
  <si>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</si>
  <si>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</si>
  <si>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</si>
  <si>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</si>
  <si>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</si>
  <si>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</si>
  <si>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</si>
  <si>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</si>
  <si>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</si>
  <si>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</si>
  <si>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</si>
  <si>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</si>
  <si>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</si>
  <si>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</si>
  <si>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</si>
  <si>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</si>
  <si>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</si>
  <si>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</si>
  <si>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</si>
  <si>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</si>
  <si>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</si>
  <si>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</si>
  <si>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</si>
  <si>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</si>
  <si>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</si>
  <si>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</si>
  <si>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</si>
  <si>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</si>
  <si>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</si>
  <si>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</si>
  <si>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</si>
  <si>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</si>
  <si>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</si>
  <si>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</si>
  <si>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</si>
  <si>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</si>
  <si>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</si>
  <si>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</si>
  <si>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</si>
  <si>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</si>
  <si>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</si>
  <si>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</si>
  <si>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</si>
  <si>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</si>
  <si>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</si>
  <si>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</si>
  <si>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</si>
  <si>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</si>
  <si>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</si>
  <si>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</si>
  <si>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</si>
  <si>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</si>
  <si>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</si>
  <si>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</si>
  <si>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</si>
  <si>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</si>
  <si>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</si>
  <si>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</si>
  <si>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</si>
  <si>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</si>
  <si>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</si>
  <si>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</si>
  <si>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</si>
  <si>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</si>
  <si>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</si>
  <si>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</si>
  <si>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</si>
  <si>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</si>
  <si>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</si>
  <si>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</si>
  <si>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</si>
  <si>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</si>
  <si>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</si>
  <si>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</si>
  <si>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</si>
  <si>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</si>
  <si>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</si>
  <si>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</si>
  <si>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</si>
  <si>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</si>
  <si>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</si>
  <si>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</si>
  <si>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</si>
  <si>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</si>
  <si>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</si>
  <si>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</si>
  <si>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</si>
  <si>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</si>
  <si>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</si>
  <si>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</si>
  <si>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</si>
  <si>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</si>
  <si>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</si>
  <si>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</si>
  <si>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</si>
  <si>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</si>
  <si>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</si>
  <si>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</si>
  <si>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</si>
  <si>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</si>
  <si>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</si>
  <si>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</si>
  <si>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</si>
  <si>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</si>
  <si>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</si>
  <si>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</si>
  <si>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</si>
  <si>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</si>
  <si>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</si>
  <si>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</si>
  <si>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</si>
  <si>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</si>
  <si>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</si>
  <si>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</si>
  <si>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</si>
  <si>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</si>
  <si>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</si>
  <si>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</si>
  <si>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</si>
  <si>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</si>
  <si>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</si>
  <si>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</si>
  <si>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</si>
  <si>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</si>
  <si>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</si>
  <si>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</si>
  <si>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</si>
  <si>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</si>
  <si>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</si>
  <si>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</si>
  <si>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</si>
  <si>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</si>
  <si>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</si>
  <si>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</si>
  <si>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</si>
  <si>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</si>
  <si>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</si>
  <si>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</si>
  <si>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</si>
  <si>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</si>
  <si>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</si>
  <si>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</si>
  <si>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</si>
  <si>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</si>
  <si>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</si>
  <si>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</si>
  <si>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</si>
  <si>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</si>
  <si>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</si>
  <si>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</si>
  <si>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</si>
  <si>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</si>
  <si>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</si>
  <si>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</si>
  <si>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</si>
  <si>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</si>
  <si>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</si>
  <si>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</si>
  <si>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</si>
  <si>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</si>
  <si>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</si>
  <si>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</si>
  <si>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</si>
  <si>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</si>
  <si>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</si>
  <si>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</si>
  <si>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</si>
  <si>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</si>
  <si>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</si>
  <si>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</si>
  <si>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</si>
  <si>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</si>
  <si>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</si>
  <si>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</si>
  <si>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</si>
  <si>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</si>
  <si>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</si>
  <si>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</si>
  <si>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</si>
  <si>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</si>
  <si>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</si>
  <si>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</si>
  <si>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</si>
  <si>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</si>
  <si>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</si>
  <si>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</si>
  <si>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</si>
  <si>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</si>
  <si>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</si>
  <si>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</si>
  <si>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</si>
  <si>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</si>
  <si>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</si>
  <si>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</si>
  <si>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</si>
  <si>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</si>
  <si>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</si>
  <si>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</si>
  <si>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</si>
  <si>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</si>
  <si>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</si>
  <si>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</si>
  <si>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</si>
  <si>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</si>
  <si>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</si>
  <si>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</si>
  <si>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</si>
  <si>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</si>
  <si>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</si>
  <si>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</si>
  <si>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</si>
  <si>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</si>
  <si>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</si>
  <si>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</si>
  <si>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</si>
  <si>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</si>
  <si>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</si>
  <si>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</si>
  <si>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</si>
  <si>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</si>
  <si>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</si>
  <si>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</si>
  <si>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</si>
  <si>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</si>
  <si>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</si>
  <si>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</si>
  <si>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</si>
  <si>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</si>
  <si>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</si>
  <si>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</si>
  <si>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</si>
  <si>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</si>
  <si>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</si>
  <si>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</si>
  <si>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</si>
  <si>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</si>
  <si>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</si>
  <si>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</si>
  <si>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</si>
  <si>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</si>
  <si>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</si>
  <si>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</si>
  <si>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</si>
  <si>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</si>
  <si>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</si>
  <si>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</si>
  <si>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</si>
  <si>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</si>
  <si>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</si>
  <si>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</si>
  <si>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</si>
  <si>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</si>
  <si>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</si>
  <si>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</si>
  <si>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</si>
  <si>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</si>
  <si>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</si>
  <si>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</si>
  <si>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</si>
  <si>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</si>
  <si>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</si>
  <si>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</si>
  <si>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</si>
  <si>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</si>
  <si>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</si>
  <si>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</si>
  <si>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</si>
  <si>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</si>
  <si>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</si>
  <si>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</si>
  <si>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</si>
  <si>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</si>
  <si>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</si>
  <si>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</si>
  <si>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</si>
  <si>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</si>
  <si>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</si>
  <si>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</si>
  <si>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</si>
  <si>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</si>
  <si>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</si>
  <si>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</si>
  <si>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</si>
  <si>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</si>
  <si>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</si>
  <si>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</si>
  <si>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</si>
  <si>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</si>
  <si>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</si>
  <si>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</si>
  <si>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</si>
  <si>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</si>
  <si>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</si>
  <si>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</si>
  <si>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</si>
  <si>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</si>
  <si>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</si>
  <si>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</si>
  <si>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</si>
  <si>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</si>
  <si>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</si>
  <si>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</si>
  <si>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</si>
  <si>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</si>
  <si>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</si>
  <si>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</si>
  <si>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</si>
  <si>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</si>
  <si>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</si>
  <si>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</si>
  <si>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</si>
  <si>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</si>
  <si>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</si>
  <si>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</si>
  <si>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</si>
  <si>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</si>
  <si>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</si>
  <si>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</si>
  <si>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</si>
  <si>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</si>
  <si>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</si>
  <si>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</si>
  <si>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</si>
  <si>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</si>
  <si>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</si>
  <si>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</si>
  <si>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</si>
  <si>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</si>
  <si>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</si>
  <si>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</si>
  <si>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</si>
  <si>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</si>
  <si>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</si>
  <si>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</si>
  <si>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</si>
  <si>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</si>
  <si>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</si>
  <si>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</si>
  <si>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</si>
  <si>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</si>
  <si>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</si>
  <si>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</si>
  <si>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</si>
  <si>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</si>
  <si>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</si>
  <si>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</si>
  <si>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</si>
  <si>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</si>
  <si>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</si>
  <si>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</si>
  <si>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</si>
  <si>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</si>
  <si>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</si>
  <si>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</si>
  <si>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</si>
  <si>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</si>
  <si>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</si>
  <si>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</si>
  <si>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</si>
  <si>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</si>
  <si>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</si>
  <si>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</si>
  <si>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</si>
  <si>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</si>
  <si>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</si>
  <si>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</si>
  <si>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</si>
  <si>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</si>
  <si>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</si>
  <si>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</si>
  <si>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</si>
  <si>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</si>
  <si>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</si>
  <si>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</si>
  <si>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</si>
  <si>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</si>
  <si>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</si>
  <si>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</si>
  <si>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</si>
  <si>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</si>
  <si>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</si>
  <si>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</si>
  <si>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</si>
  <si>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</si>
  <si>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</si>
  <si>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</si>
  <si>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</si>
  <si>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</si>
  <si>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</si>
  <si>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</si>
  <si>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</si>
  <si>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</si>
  <si>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</si>
  <si>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</si>
  <si>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</si>
  <si>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</si>
  <si>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</si>
  <si>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</si>
  <si>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</si>
  <si>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</si>
  <si>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</si>
  <si>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</si>
  <si>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</si>
  <si>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</si>
  <si>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</si>
  <si>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</si>
  <si>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</si>
  <si>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</si>
  <si>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</si>
  <si>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</si>
  <si>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</si>
  <si>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</si>
  <si>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</si>
  <si>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</si>
  <si>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</si>
  <si>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</si>
  <si>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</si>
  <si>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</si>
  <si>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</si>
  <si>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</si>
  <si>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</si>
  <si>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</si>
  <si>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</si>
  <si>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</si>
  <si>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</si>
  <si>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</si>
  <si>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</si>
  <si>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</si>
  <si>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</si>
  <si>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</si>
  <si>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</si>
  <si>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</si>
  <si>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</si>
  <si>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</si>
  <si>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</si>
  <si>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</si>
  <si>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</si>
  <si>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</si>
  <si>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</si>
  <si>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</si>
  <si>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</si>
  <si>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</si>
  <si>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</si>
  <si>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</si>
  <si>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</si>
  <si>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</si>
  <si>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</si>
  <si>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</si>
  <si>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</si>
  <si>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</si>
  <si>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</si>
  <si>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</si>
  <si>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</si>
  <si>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</si>
  <si>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</si>
  <si>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</si>
  <si>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</si>
  <si>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</si>
  <si>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</si>
  <si>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</si>
  <si>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</si>
  <si>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</si>
  <si>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</si>
  <si>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</si>
  <si>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</si>
  <si>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</si>
  <si>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</si>
  <si>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</si>
  <si>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</si>
  <si>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</si>
  <si>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</si>
  <si>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</si>
  <si>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</si>
  <si>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</si>
  <si>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</si>
  <si>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</si>
  <si>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</si>
  <si>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</si>
  <si>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</si>
  <si>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</si>
  <si>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</si>
  <si>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</si>
  <si>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</si>
  <si>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</si>
  <si>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</si>
  <si>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</si>
  <si>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</si>
  <si>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</si>
  <si>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</si>
  <si>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</si>
  <si>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</si>
  <si>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</si>
  <si>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</si>
  <si>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</si>
  <si>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</si>
  <si>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</si>
  <si>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</si>
  <si>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</si>
  <si>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</si>
  <si>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</si>
  <si>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</si>
  <si>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</si>
  <si>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</si>
  <si>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</si>
  <si>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</si>
  <si>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</si>
  <si>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</si>
  <si>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</si>
  <si>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</si>
  <si>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</si>
  <si>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</si>
  <si>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</si>
  <si>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</si>
  <si>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</si>
  <si>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</si>
  <si>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</si>
  <si>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</si>
  <si>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</si>
  <si>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</si>
  <si>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</si>
  <si>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</si>
  <si>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</si>
  <si>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</si>
  <si>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</si>
  <si>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</si>
  <si>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</si>
  <si>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</si>
  <si>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</si>
  <si>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</si>
  <si>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</si>
  <si>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</si>
  <si>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</si>
  <si>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</si>
  <si>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</si>
  <si>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</si>
  <si>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</si>
  <si>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</si>
  <si>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</si>
  <si>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</si>
  <si>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</si>
  <si>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</si>
  <si>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</si>
  <si>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</si>
  <si>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</si>
  <si>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</si>
  <si>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</si>
  <si>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</si>
  <si>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</si>
  <si>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</si>
  <si>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</si>
  <si>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</si>
  <si>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</si>
  <si>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</si>
  <si>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</si>
  <si>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</si>
  <si>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</si>
  <si>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</si>
  <si>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</si>
  <si>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</si>
  <si>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</si>
  <si>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</si>
  <si>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</si>
  <si>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</si>
  <si>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</si>
  <si>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</si>
  <si>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</si>
  <si>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</si>
  <si>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</si>
  <si>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</si>
  <si>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</si>
  <si>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</si>
  <si>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</si>
  <si>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</si>
  <si>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</si>
  <si>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</si>
  <si>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</si>
  <si>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</si>
  <si>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</si>
  <si>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</si>
  <si>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</si>
  <si>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</si>
  <si>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</si>
  <si>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</si>
  <si>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</si>
  <si>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</si>
  <si>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</si>
  <si>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</si>
  <si>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</si>
  <si>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</si>
  <si>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</si>
  <si>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</si>
  <si>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</si>
  <si>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</si>
  <si>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</si>
  <si>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</si>
  <si>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</si>
  <si>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</si>
  <si>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</si>
  <si>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</si>
  <si>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</si>
  <si>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</si>
  <si>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</si>
  <si>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</si>
  <si>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</si>
  <si>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</si>
  <si>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</si>
  <si>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</si>
  <si>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</si>
  <si>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</si>
  <si>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</si>
  <si>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</si>
  <si>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</si>
  <si>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</si>
  <si>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</si>
  <si>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</si>
  <si>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</si>
  <si>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</si>
  <si>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</si>
  <si>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</si>
  <si>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</si>
  <si>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</si>
  <si>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</si>
  <si>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</si>
  <si>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</si>
  <si>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</si>
  <si>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</si>
  <si>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</si>
  <si>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</si>
  <si>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</si>
  <si>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</si>
  <si>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</si>
  <si>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</si>
  <si>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</si>
  <si>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</si>
  <si>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</si>
  <si>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</si>
  <si>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</si>
  <si>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</si>
  <si>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</si>
  <si>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</si>
  <si>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</si>
  <si>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</si>
  <si>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</si>
  <si>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</si>
  <si>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</si>
  <si>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</si>
  <si>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</si>
  <si>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</si>
  <si>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</si>
  <si>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</si>
  <si>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</si>
  <si>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</si>
  <si>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</si>
  <si>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</si>
  <si>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</si>
  <si>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</si>
  <si>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</si>
  <si>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</si>
  <si>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</si>
  <si>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</si>
  <si>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</si>
  <si>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</si>
  <si>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</si>
  <si>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</si>
  <si>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</si>
  <si>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</si>
  <si>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</si>
  <si>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</si>
  <si>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</si>
  <si>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</si>
  <si>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</si>
  <si>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</si>
  <si>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</si>
  <si>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</si>
  <si>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</si>
  <si>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</si>
  <si>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</si>
  <si>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</si>
  <si>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</si>
  <si>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</si>
  <si>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</si>
  <si>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</si>
  <si>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</si>
  <si>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</si>
  <si>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</si>
  <si>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</si>
  <si>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</si>
  <si>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</si>
  <si>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</si>
  <si>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</si>
  <si>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</si>
  <si>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</si>
  <si>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</si>
  <si>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</si>
  <si>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</si>
  <si>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</si>
  <si>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</si>
  <si>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</si>
  <si>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</si>
  <si>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</si>
  <si>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</si>
  <si>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</si>
  <si>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</si>
  <si>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</si>
  <si>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</si>
  <si>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</si>
  <si>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</si>
  <si>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</si>
  <si>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</si>
  <si>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</si>
  <si>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</si>
  <si>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</si>
  <si>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</si>
  <si>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</si>
  <si>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</si>
  <si>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</si>
  <si>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</si>
  <si>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</si>
  <si>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</si>
  <si>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</si>
  <si>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</si>
  <si>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</si>
  <si>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</si>
  <si>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</si>
  <si>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</si>
  <si>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</si>
  <si>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</si>
  <si>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</si>
  <si>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</si>
  <si>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</si>
  <si>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</si>
  <si>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</si>
  <si>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</si>
  <si>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</si>
  <si>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</si>
  <si>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</si>
  <si>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</si>
  <si>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</si>
  <si>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</si>
  <si>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</si>
  <si>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</si>
  <si>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</si>
  <si>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</si>
  <si>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</si>
  <si>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</si>
  <si>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</si>
  <si>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</si>
  <si>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</si>
  <si>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</si>
  <si>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</si>
  <si>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</si>
  <si>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</si>
  <si>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</si>
  <si>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</si>
  <si>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</si>
  <si>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</si>
  <si>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</si>
  <si>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</si>
  <si>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</si>
  <si>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</si>
  <si>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</si>
  <si>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</si>
  <si>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</si>
  <si>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</si>
  <si>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</si>
  <si>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</si>
  <si>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</si>
  <si>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</si>
  <si>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</si>
  <si>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</si>
  <si>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</si>
  <si>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</si>
  <si>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</si>
  <si>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</si>
  <si>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</si>
  <si>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</si>
  <si>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</si>
  <si>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</si>
  <si>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</si>
  <si>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</si>
  <si>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</si>
  <si>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</si>
  <si>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</si>
  <si>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</si>
  <si>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</si>
  <si>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</si>
  <si>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</si>
  <si>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</si>
  <si>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</si>
  <si>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</si>
  <si>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</si>
  <si>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</si>
  <si>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</si>
  <si>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</si>
  <si>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</si>
  <si>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</si>
  <si>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</si>
  <si>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</si>
  <si>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</si>
  <si>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</si>
  <si>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</si>
  <si>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</si>
  <si>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</si>
  <si>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</si>
  <si>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</si>
  <si>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</si>
  <si>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</si>
  <si>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</si>
  <si>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</si>
  <si>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</si>
  <si>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</si>
  <si>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</si>
  <si>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</si>
  <si>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</si>
  <si>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</si>
  <si>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</si>
  <si>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</si>
  <si>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</si>
  <si>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</si>
  <si>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</si>
  <si>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</si>
  <si>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</si>
  <si>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</si>
  <si>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</si>
  <si>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</si>
  <si>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</si>
  <si>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</si>
  <si>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</si>
  <si>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</si>
  <si>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</si>
  <si>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</si>
  <si>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</si>
  <si>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</si>
  <si>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</si>
  <si>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</si>
  <si>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</si>
  <si>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</si>
  <si>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</si>
  <si>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</si>
  <si>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</si>
  <si>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</si>
  <si>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</si>
  <si>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</si>
  <si>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</si>
  <si>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</si>
  <si>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</si>
  <si>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</si>
  <si>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</si>
  <si>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</si>
  <si>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</si>
  <si>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</si>
  <si>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</si>
  <si>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</si>
  <si>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</si>
  <si>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</si>
  <si>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</si>
  <si>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</si>
  <si>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</si>
  <si>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</si>
  <si>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</si>
  <si>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</si>
  <si>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</si>
  <si>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</si>
  <si>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</si>
  <si>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</si>
  <si>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</si>
  <si>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</si>
  <si>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</si>
  <si>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</si>
  <si>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</si>
  <si>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</si>
  <si>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</si>
  <si>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</si>
  <si>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</si>
  <si>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</si>
  <si>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</si>
  <si>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</si>
  <si>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</si>
  <si>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</si>
  <si>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</si>
  <si>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</si>
  <si>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</si>
  <si>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</si>
  <si>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</si>
  <si>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</si>
  <si>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</si>
  <si>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</si>
  <si>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</si>
  <si>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</si>
  <si>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</si>
  <si>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</si>
  <si>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</si>
  <si>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</si>
  <si>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</si>
  <si>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</si>
  <si>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</si>
  <si>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</si>
  <si>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</si>
  <si>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</si>
  <si>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</si>
  <si>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</si>
  <si>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</si>
  <si>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</si>
  <si>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</si>
  <si>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</si>
  <si>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</si>
  <si>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</si>
  <si>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</si>
  <si>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</si>
  <si>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</si>
  <si>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</si>
  <si>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</si>
  <si>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</si>
  <si>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</si>
  <si>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</si>
  <si>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</si>
  <si>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</si>
  <si>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</si>
  <si>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</si>
  <si>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</si>
  <si>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</si>
  <si>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</si>
  <si>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</si>
  <si>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</si>
  <si>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</si>
  <si>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</si>
  <si>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</si>
  <si>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</si>
  <si>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</si>
  <si>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</si>
  <si>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</si>
  <si>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</si>
  <si>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</si>
  <si>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</si>
  <si>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</si>
  <si>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</si>
  <si>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</si>
  <si>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</si>
  <si>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</si>
  <si>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</si>
  <si>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</si>
  <si>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</si>
  <si>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</si>
  <si>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</si>
  <si>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</si>
  <si>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</si>
  <si>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</si>
  <si>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</si>
  <si>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</si>
  <si>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</si>
  <si>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</si>
  <si>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</si>
  <si>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</si>
  <si>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</si>
  <si>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</si>
  <si>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</si>
  <si>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</si>
  <si>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</si>
  <si>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</si>
  <si>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</si>
  <si>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</si>
  <si>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</si>
  <si>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</si>
  <si>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</si>
  <si>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</si>
  <si>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</si>
  <si>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</si>
  <si>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</si>
  <si>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</si>
  <si>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</si>
  <si>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</si>
  <si>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</si>
  <si>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</si>
  <si>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</si>
  <si>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</si>
  <si>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</si>
  <si>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</si>
  <si>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</si>
  <si>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</si>
  <si>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</si>
  <si>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</si>
  <si>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</si>
  <si>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</si>
  <si>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</si>
  <si>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</si>
  <si>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</si>
  <si>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</si>
  <si>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</si>
  <si>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</si>
  <si>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</si>
  <si>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</si>
  <si>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</si>
  <si>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</si>
  <si>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</si>
  <si>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</si>
  <si>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</si>
  <si>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</si>
  <si>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</si>
  <si>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</si>
  <si>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</si>
  <si>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</si>
  <si>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</si>
  <si>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</si>
  <si>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</si>
  <si>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</si>
  <si>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</si>
  <si>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</si>
  <si>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</si>
  <si>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</si>
  <si>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</si>
  <si>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</si>
  <si>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</si>
  <si>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</si>
  <si>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</si>
  <si>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</si>
  <si>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</si>
  <si>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</si>
  <si>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</si>
  <si>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</si>
  <si>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</si>
  <si>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</si>
  <si>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</si>
  <si>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</si>
  <si>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</si>
  <si>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</si>
  <si>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</si>
  <si>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</si>
  <si>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</si>
  <si>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</si>
  <si>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</si>
  <si>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</si>
  <si>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</si>
  <si>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</si>
  <si>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</si>
  <si>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</si>
  <si>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</si>
  <si>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</si>
  <si>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</si>
  <si>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</si>
  <si>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</si>
  <si>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</si>
  <si>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</si>
  <si>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</si>
  <si>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</si>
  <si>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</si>
  <si>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</si>
  <si>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</si>
  <si>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</si>
  <si>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</si>
  <si>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</si>
  <si>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</si>
  <si>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</si>
  <si>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</si>
  <si>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</si>
  <si>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</si>
  <si>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</si>
  <si>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</si>
  <si>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</si>
  <si>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</si>
  <si>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</si>
  <si>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</si>
  <si>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</si>
  <si>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</si>
  <si>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</si>
  <si>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</si>
  <si>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</si>
  <si>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</si>
  <si>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</si>
  <si>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</si>
  <si>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</si>
  <si>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</si>
  <si>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</si>
  <si>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</si>
  <si>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</si>
  <si>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</si>
  <si>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</si>
  <si>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</si>
  <si>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</si>
  <si>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</si>
  <si>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</si>
  <si>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</si>
  <si>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</si>
  <si>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</si>
  <si>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</si>
  <si>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</si>
  <si>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</si>
  <si>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</si>
  <si>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</si>
  <si>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</si>
  <si>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</si>
  <si>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</si>
  <si>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</si>
  <si>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</si>
  <si>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</si>
  <si>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</si>
  <si>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</si>
  <si>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</si>
  <si>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</si>
  <si>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</si>
  <si>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</si>
  <si>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</si>
  <si>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</si>
  <si>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</si>
  <si>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</si>
  <si>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</si>
  <si>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</si>
  <si>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</si>
  <si>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</si>
  <si>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</si>
  <si>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</si>
  <si>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</si>
  <si>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</si>
  <si>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</si>
  <si>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</si>
  <si>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</si>
  <si>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</si>
  <si>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</si>
  <si>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</si>
  <si>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</si>
  <si>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</si>
  <si>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</si>
  <si>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</si>
  <si>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</si>
  <si>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</si>
  <si>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</si>
  <si>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</si>
  <si>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</si>
  <si>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</si>
  <si>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</si>
  <si>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</si>
  <si>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</si>
  <si>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</si>
  <si>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</si>
  <si>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</si>
  <si>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</si>
  <si>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</si>
  <si>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</si>
  <si>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</si>
  <si>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</si>
  <si>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</si>
  <si>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</si>
  <si>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</si>
  <si>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</si>
  <si>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</si>
  <si>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</si>
  <si>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</si>
  <si>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</si>
  <si>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</si>
  <si>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</si>
  <si>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</si>
  <si>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</si>
  <si>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</si>
  <si>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</si>
  <si>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</si>
  <si>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</si>
  <si>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</si>
  <si>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</si>
  <si>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</si>
  <si>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</si>
  <si>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</si>
  <si>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</si>
  <si>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</si>
  <si>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</si>
  <si>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</si>
  <si>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</si>
  <si>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</si>
  <si>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</si>
  <si>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</si>
  <si>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</si>
  <si>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</si>
  <si>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</si>
  <si>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</si>
  <si>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</si>
  <si>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</si>
  <si>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</si>
  <si>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</si>
  <si>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</si>
  <si>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</si>
  <si>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</si>
  <si>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</si>
  <si>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</si>
  <si>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</si>
  <si>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</si>
  <si>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</si>
  <si>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</si>
  <si>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</si>
  <si>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</si>
  <si>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</si>
  <si>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</si>
  <si>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</si>
  <si>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</si>
  <si>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</si>
  <si>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</si>
  <si>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</si>
  <si>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</si>
  <si>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</si>
  <si>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</si>
  <si>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</si>
  <si>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</si>
  <si>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</si>
  <si>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</si>
  <si>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</si>
  <si>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</si>
  <si>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</si>
  <si>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</si>
  <si>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</si>
  <si>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</si>
  <si>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</si>
  <si>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</si>
  <si>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</si>
  <si>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</si>
  <si>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</si>
  <si>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</si>
  <si>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</si>
  <si>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</si>
  <si>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</si>
  <si>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</si>
  <si>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</si>
  <si>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</si>
  <si>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</si>
  <si>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</si>
  <si>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</si>
  <si>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</si>
  <si>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</si>
  <si>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</si>
  <si>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</si>
  <si>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</si>
  <si>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</si>
  <si>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</si>
  <si>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</si>
  <si>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</si>
  <si>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</si>
  <si>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</si>
  <si>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</si>
  <si>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</si>
  <si>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</si>
  <si>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</si>
  <si>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</si>
  <si>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</si>
  <si>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</si>
  <si>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</si>
  <si>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</si>
  <si>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</si>
  <si>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</si>
  <si>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</si>
  <si>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</si>
  <si>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</si>
  <si>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</si>
  <si>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</si>
  <si>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</si>
  <si>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</si>
  <si>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</si>
  <si>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</si>
  <si>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</si>
  <si>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</si>
  <si>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</si>
  <si>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</si>
  <si>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</si>
  <si>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</si>
  <si>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</si>
  <si>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</si>
  <si>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</si>
  <si>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</si>
  <si>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</si>
  <si>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</si>
  <si>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</si>
  <si>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</si>
  <si>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</si>
  <si>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</si>
  <si>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</si>
  <si>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</si>
  <si>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</si>
  <si>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</si>
  <si>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</si>
  <si>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</si>
  <si>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</si>
  <si>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</si>
  <si>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</si>
  <si>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</si>
  <si>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</si>
  <si>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</si>
  <si>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</si>
  <si>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</si>
  <si>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</si>
  <si>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</si>
  <si>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</si>
  <si>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</si>
  <si>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</si>
  <si>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</si>
  <si>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</si>
  <si>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</si>
  <si>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</si>
  <si>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</si>
  <si>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</si>
  <si>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</si>
  <si>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</si>
  <si>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</si>
  <si>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</si>
  <si>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</si>
  <si>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</si>
  <si>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</si>
  <si>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</si>
  <si>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</si>
  <si>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</si>
  <si>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</si>
  <si>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</si>
  <si>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</si>
  <si>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</si>
  <si>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</si>
  <si>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</si>
  <si>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</si>
  <si>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</si>
  <si>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</si>
  <si>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</si>
  <si>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</si>
  <si>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</si>
  <si>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</si>
  <si>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</si>
  <si>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</si>
  <si>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</si>
  <si>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</si>
  <si>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</si>
  <si>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</si>
  <si>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</si>
  <si>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</si>
  <si>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</si>
  <si>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</si>
  <si>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</si>
  <si>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</si>
  <si>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</si>
  <si>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</si>
  <si>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</si>
  <si>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</si>
  <si>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</si>
  <si>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</si>
  <si>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</si>
  <si>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</si>
  <si>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</si>
  <si>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</si>
  <si>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</si>
  <si>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</si>
  <si>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</si>
  <si>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</si>
  <si>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</si>
  <si>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</si>
  <si>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</si>
  <si>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</si>
  <si>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</si>
  <si>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</si>
  <si>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</si>
  <si>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</si>
  <si>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</si>
  <si>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</si>
  <si>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</si>
  <si>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</si>
  <si>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</si>
  <si>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</si>
  <si>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</si>
  <si>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</si>
  <si>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</si>
  <si>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</si>
  <si>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</si>
  <si>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</si>
  <si>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</si>
  <si>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</si>
  <si>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</si>
  <si>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</si>
  <si>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</si>
  <si>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</si>
  <si>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</si>
  <si>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</si>
  <si>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</si>
  <si>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</si>
  <si>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</si>
  <si>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</si>
  <si>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</si>
  <si>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</si>
  <si>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</si>
  <si>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</si>
  <si>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</si>
  <si>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</si>
  <si>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</si>
  <si>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</si>
  <si>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</si>
  <si>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</si>
  <si>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</si>
  <si>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</si>
  <si>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</si>
  <si>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</si>
  <si>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</si>
  <si>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</si>
  <si>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</si>
  <si>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</si>
  <si>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</si>
  <si>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</si>
  <si>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</si>
  <si>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</si>
  <si>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</si>
  <si>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</si>
  <si>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</si>
  <si>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</si>
  <si>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</si>
  <si>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</si>
  <si>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</si>
  <si>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</si>
  <si>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</si>
  <si>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</si>
  <si>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</si>
  <si>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</si>
  <si>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</si>
  <si>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</si>
  <si>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</si>
  <si>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</si>
  <si>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</si>
  <si>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</si>
  <si>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</si>
  <si>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</si>
  <si>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</si>
  <si>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</si>
  <si>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</si>
  <si>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</si>
  <si>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</si>
  <si>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</si>
  <si>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</si>
  <si>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</si>
  <si>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</si>
  <si>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</si>
  <si>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</si>
  <si>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</si>
  <si>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</si>
  <si>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</si>
  <si>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</si>
  <si>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</si>
  <si>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</si>
  <si>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</si>
  <si>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</si>
  <si>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</si>
  <si>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</si>
  <si>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</si>
  <si>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</si>
  <si>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</si>
  <si>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</si>
  <si>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</si>
  <si>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</si>
  <si>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</si>
  <si>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</si>
  <si>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</si>
  <si>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</si>
  <si>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</si>
  <si>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</si>
  <si>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</si>
  <si>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</si>
  <si>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</si>
  <si>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</si>
  <si>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</si>
  <si>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</si>
  <si>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</si>
  <si>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</si>
  <si>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</si>
  <si>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</si>
  <si>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</si>
  <si>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</si>
  <si>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</si>
  <si>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</si>
  <si>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</si>
  <si>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</si>
  <si>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</si>
  <si>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</si>
  <si>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</si>
  <si>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</si>
  <si>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</si>
  <si>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</si>
  <si>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</si>
  <si>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</si>
  <si>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</si>
  <si>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</si>
  <si>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</si>
  <si>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</si>
  <si>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</si>
  <si>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</si>
  <si>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</si>
  <si>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</si>
  <si>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</si>
  <si>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</si>
  <si>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</si>
  <si>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</si>
  <si>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</si>
  <si>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</si>
  <si>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</si>
  <si>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</si>
  <si>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</si>
  <si>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</si>
  <si>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</si>
  <si>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</si>
  <si>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</si>
  <si>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</si>
  <si>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</si>
  <si>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</si>
  <si>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</si>
  <si>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</si>
  <si>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</si>
  <si>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</si>
  <si>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</si>
  <si>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</si>
  <si>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</si>
  <si>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</si>
  <si>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</si>
  <si>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</si>
  <si>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</si>
  <si>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</si>
  <si>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</si>
  <si>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</si>
  <si>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</si>
  <si>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</si>
  <si>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</si>
  <si>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</si>
  <si>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</si>
  <si>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</si>
  <si>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</si>
  <si>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</si>
  <si>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</si>
  <si>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</si>
  <si>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</si>
  <si>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</si>
  <si>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</si>
  <si>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</si>
  <si>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</si>
  <si>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</si>
  <si>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</si>
  <si>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</si>
  <si>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</si>
  <si>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</si>
  <si>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</si>
  <si>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</si>
  <si>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</si>
  <si>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</si>
  <si>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</si>
  <si>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</si>
  <si>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</si>
  <si>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</si>
  <si>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</si>
  <si>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</si>
  <si>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</si>
  <si>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</si>
  <si>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</si>
  <si>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</si>
  <si>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</si>
  <si>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</si>
  <si>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</si>
  <si>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</si>
  <si>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</si>
  <si>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</si>
  <si>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</si>
  <si>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</si>
  <si>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</si>
  <si>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</si>
  <si>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</si>
  <si>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</si>
  <si>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</si>
  <si>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</si>
  <si>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</si>
  <si>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</si>
  <si>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</si>
  <si>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</si>
  <si>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</si>
  <si>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</si>
  <si>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</si>
  <si>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</si>
  <si>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</si>
  <si>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</si>
  <si>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</si>
  <si>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</si>
  <si>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</si>
  <si>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</si>
  <si>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</si>
  <si>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</si>
  <si>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</si>
  <si>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</si>
  <si>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</si>
  <si>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</si>
  <si>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</si>
  <si>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</si>
  <si>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</si>
  <si>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</si>
  <si>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</si>
  <si>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</si>
  <si>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</si>
  <si>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</si>
  <si>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</si>
  <si>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</si>
  <si>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</si>
  <si>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</si>
  <si>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</si>
  <si>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</si>
  <si>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</si>
  <si>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</si>
  <si>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</si>
  <si>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</si>
  <si>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</si>
  <si>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</si>
  <si>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</si>
  <si>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</si>
  <si>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</si>
  <si>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</si>
  <si>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</si>
  <si>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</si>
  <si>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</si>
  <si>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</si>
  <si>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</si>
  <si>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</si>
  <si>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</si>
  <si>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</si>
  <si>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</si>
  <si>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</si>
  <si>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</si>
  <si>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</si>
  <si>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</si>
  <si>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</si>
  <si>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</si>
  <si>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</si>
  <si>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</si>
  <si>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</si>
  <si>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</si>
  <si>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</si>
  <si>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</si>
  <si>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</si>
  <si>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</si>
  <si>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</si>
  <si>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</si>
  <si>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</si>
  <si>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</si>
  <si>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</si>
  <si>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</si>
  <si>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</si>
  <si>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</si>
  <si>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</si>
  <si>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</si>
  <si>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</si>
  <si>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</si>
  <si>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</si>
  <si>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</si>
  <si>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</si>
  <si>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</si>
  <si>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</si>
  <si>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</si>
  <si>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</si>
  <si>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</si>
  <si>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</si>
  <si>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</si>
  <si>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</si>
  <si>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</si>
  <si>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</si>
  <si>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</si>
  <si>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</si>
  <si>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</si>
  <si>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</si>
  <si>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</si>
  <si>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</si>
  <si>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</si>
  <si>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</si>
  <si>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</si>
  <si>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</si>
  <si>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</si>
  <si>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</si>
  <si>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</si>
  <si>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</si>
  <si>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</si>
  <si>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</si>
  <si>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</si>
  <si>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</si>
  <si>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</si>
  <si>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</si>
  <si>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</si>
  <si>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</si>
  <si>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</si>
  <si>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</si>
  <si>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</si>
  <si>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</si>
  <si>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</si>
  <si>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</si>
  <si>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</si>
  <si>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</si>
  <si>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</si>
  <si>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</si>
  <si>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</si>
  <si>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</si>
  <si>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</si>
  <si>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</si>
  <si>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</si>
  <si>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</si>
  <si>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</si>
  <si>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</si>
  <si>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</si>
  <si>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</si>
  <si>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</si>
  <si>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</si>
  <si>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</si>
  <si>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</si>
  <si>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</si>
  <si>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</si>
  <si>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</si>
  <si>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</si>
  <si>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</si>
  <si>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</si>
  <si>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</si>
  <si>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</si>
  <si>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</si>
  <si>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</si>
  <si>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</si>
  <si>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</si>
  <si>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</si>
  <si>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</si>
  <si>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</si>
  <si>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</si>
  <si>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</si>
  <si>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</si>
  <si>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</si>
  <si>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</si>
  <si>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</si>
  <si>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</si>
  <si>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</si>
  <si>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</si>
  <si>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</si>
  <si>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</si>
  <si>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</si>
  <si>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</si>
  <si>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</si>
  <si>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</si>
  <si>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</si>
  <si>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</si>
  <si>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</si>
  <si>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</si>
  <si>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</si>
  <si>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</si>
  <si>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</si>
  <si>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</si>
  <si>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</si>
  <si>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</si>
  <si>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</si>
  <si>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</si>
  <si>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</si>
  <si>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</si>
  <si>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</si>
  <si>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</si>
  <si>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</si>
  <si>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</si>
  <si>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</si>
  <si>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</si>
  <si>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</si>
  <si>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</si>
  <si>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</si>
  <si>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</si>
  <si>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</si>
  <si>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</si>
  <si>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</si>
  <si>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</si>
  <si>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</si>
  <si>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</si>
  <si>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</si>
  <si>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</si>
  <si>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</si>
  <si>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</si>
  <si>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</si>
  <si>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</si>
  <si>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</si>
  <si>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</si>
  <si>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</si>
  <si>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</si>
  <si>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</si>
  <si>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</si>
  <si>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</si>
  <si>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</si>
  <si>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</si>
  <si>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</si>
  <si>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</si>
  <si>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</si>
  <si>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</si>
  <si>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</si>
  <si>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</si>
  <si>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</si>
  <si>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</si>
  <si>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</si>
  <si>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</si>
  <si>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</si>
  <si>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</si>
  <si>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</si>
  <si>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</si>
  <si>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</si>
  <si>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</si>
  <si>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</si>
  <si>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</si>
  <si>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</si>
  <si>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</si>
  <si>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</si>
  <si>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</si>
  <si>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</si>
  <si>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</si>
  <si>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</si>
  <si>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</si>
  <si>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</si>
  <si>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</si>
  <si>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</si>
  <si>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</si>
  <si>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</si>
  <si>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</si>
  <si>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</si>
  <si>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</si>
  <si>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</si>
  <si>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</si>
  <si>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</si>
  <si>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</si>
  <si>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</si>
  <si>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</si>
  <si>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</si>
  <si>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</si>
  <si>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</si>
  <si>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</si>
  <si>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</si>
  <si>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</si>
  <si>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</si>
  <si>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</si>
  <si>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</si>
  <si>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</si>
  <si>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</si>
  <si>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</si>
  <si>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</si>
  <si>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</si>
  <si>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</si>
  <si>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</si>
  <si>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</si>
  <si>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</si>
  <si>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</si>
  <si>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</si>
  <si>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</si>
  <si>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</si>
  <si>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</si>
  <si>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</si>
  <si>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</si>
  <si>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</si>
  <si>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</si>
  <si>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</si>
  <si>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</si>
  <si>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</si>
  <si>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</si>
  <si>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</si>
  <si>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</si>
  <si>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</si>
  <si>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</si>
  <si>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</si>
  <si>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</si>
  <si>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</si>
  <si>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</si>
  <si>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</si>
  <si>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</si>
  <si>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</si>
  <si>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</si>
  <si>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</si>
  <si>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</si>
  <si>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</si>
  <si>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</si>
  <si>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</si>
  <si>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</si>
  <si>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</si>
  <si>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</si>
  <si>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</si>
  <si>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</si>
  <si>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</si>
  <si>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</si>
  <si>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</si>
  <si>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</si>
  <si>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</si>
  <si>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</si>
  <si>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</si>
  <si>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</si>
  <si>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</si>
  <si>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</si>
  <si>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</si>
  <si>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</si>
  <si>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</si>
  <si>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</si>
  <si>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</si>
  <si>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</si>
  <si>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</si>
  <si>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</si>
  <si>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</si>
  <si>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</si>
  <si>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</si>
  <si>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</si>
  <si>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</si>
  <si>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</si>
  <si>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</si>
  <si>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</si>
  <si>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</si>
  <si>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</si>
  <si>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</si>
  <si>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</si>
  <si>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</si>
  <si>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</si>
  <si>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</si>
  <si>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</si>
  <si>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</si>
  <si>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</si>
  <si>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</si>
  <si>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</si>
  <si>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</si>
  <si>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</si>
  <si>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</si>
  <si>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</si>
  <si>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</si>
  <si>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</si>
  <si>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</si>
  <si>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</si>
  <si>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</si>
  <si>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</si>
  <si>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</si>
  <si>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</si>
  <si>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</si>
  <si>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</si>
  <si>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</si>
  <si>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</si>
  <si>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</si>
  <si>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</si>
  <si>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</si>
  <si>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</si>
  <si>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</si>
  <si>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</si>
  <si>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</si>
  <si>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</si>
  <si>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</si>
  <si>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</si>
  <si>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</si>
  <si>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</si>
  <si>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</si>
  <si>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</si>
  <si>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</si>
  <si>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</si>
  <si>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</si>
  <si>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</si>
  <si>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</si>
  <si>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</si>
  <si>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</si>
  <si>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</si>
  <si>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</si>
  <si>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</si>
  <si>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</si>
  <si>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</si>
  <si>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</si>
  <si>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</si>
  <si>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</si>
  <si>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</si>
  <si>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</si>
  <si>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</si>
  <si>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</si>
  <si>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</si>
  <si>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</si>
  <si>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</si>
  <si>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</si>
  <si>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</si>
  <si>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</si>
  <si>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</si>
  <si>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</si>
  <si>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</si>
  <si>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</si>
  <si>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</si>
  <si>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</si>
  <si>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</si>
  <si>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</si>
  <si>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</si>
  <si>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</si>
  <si>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</si>
  <si>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</si>
  <si>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</si>
  <si>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</si>
  <si>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</si>
  <si>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</si>
  <si>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</si>
  <si>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</si>
  <si>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</si>
  <si>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</si>
  <si>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</si>
  <si>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</si>
  <si>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</si>
  <si>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</si>
  <si>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</si>
  <si>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</si>
  <si>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</si>
  <si>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</si>
  <si>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</si>
  <si>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</si>
  <si>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</si>
  <si>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</si>
  <si>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</si>
  <si>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</si>
  <si>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</si>
  <si>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</si>
  <si>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</si>
  <si>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</si>
  <si>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</si>
  <si>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</si>
  <si>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</si>
  <si>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</si>
  <si>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</si>
  <si>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</si>
  <si>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</si>
  <si>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</si>
  <si>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</si>
  <si>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</si>
  <si>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</si>
  <si>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</si>
  <si>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</si>
  <si>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</si>
  <si>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</si>
  <si>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</si>
  <si>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</si>
  <si>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</si>
  <si>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</si>
  <si>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</si>
  <si>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</si>
  <si>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</si>
  <si>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</si>
  <si>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</si>
  <si>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</si>
  <si>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</si>
  <si>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</si>
  <si>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</si>
  <si>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</si>
  <si>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</si>
  <si>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</si>
  <si>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</si>
  <si>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</si>
  <si>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</si>
  <si>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</si>
  <si>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</si>
  <si>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</si>
  <si>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</si>
  <si>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</si>
  <si>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</si>
  <si>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</si>
  <si>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</si>
  <si>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</si>
  <si>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</si>
  <si>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</si>
  <si>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</si>
  <si>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</si>
  <si>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</si>
  <si>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</si>
  <si>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</si>
  <si>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</si>
  <si>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</si>
  <si>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</si>
  <si>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</si>
  <si>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</si>
  <si>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</si>
  <si>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</si>
  <si>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</si>
  <si>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</si>
  <si>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</si>
  <si>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</si>
  <si>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</si>
  <si>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</si>
  <si>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</si>
  <si>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</si>
  <si>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</si>
  <si>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</si>
  <si>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</si>
  <si>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</si>
  <si>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</si>
  <si>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</si>
  <si>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</si>
  <si>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</si>
  <si>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</si>
  <si>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</si>
  <si>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</si>
  <si>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</si>
  <si>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</si>
  <si>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</si>
  <si>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</si>
  <si>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</si>
  <si>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</si>
  <si>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</si>
  <si>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</si>
  <si>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</si>
  <si>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</si>
  <si>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</si>
  <si>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</si>
  <si>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</si>
  <si>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</si>
  <si>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</si>
  <si>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</si>
  <si>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</si>
  <si>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</si>
  <si>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</si>
  <si>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</si>
  <si>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</si>
  <si>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</si>
  <si>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</si>
  <si>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</si>
  <si>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</si>
  <si>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</si>
  <si>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</si>
  <si>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</si>
  <si>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</si>
  <si>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</si>
  <si>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</si>
  <si>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</si>
  <si>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</si>
  <si>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</si>
  <si>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</si>
  <si>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</si>
  <si>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</si>
  <si>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</si>
  <si>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</si>
  <si>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</si>
  <si>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</si>
  <si>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</si>
  <si>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</si>
  <si>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</si>
  <si>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</si>
  <si>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</si>
  <si>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</si>
  <si>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</si>
  <si>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</si>
  <si>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</si>
  <si>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</si>
  <si>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</si>
  <si>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</si>
  <si>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</si>
  <si>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</si>
  <si>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</si>
  <si>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</si>
  <si>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</si>
  <si>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</si>
  <si>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</si>
  <si>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</si>
  <si>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</si>
  <si>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</si>
  <si>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</si>
  <si>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</si>
  <si>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</si>
  <si>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</si>
  <si>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</si>
  <si>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</si>
  <si>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</si>
  <si>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</si>
  <si>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</si>
  <si>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</si>
  <si>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</si>
  <si>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</si>
  <si>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</si>
  <si>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</si>
  <si>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</si>
  <si>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</si>
  <si>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</si>
  <si>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</si>
  <si>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</si>
  <si>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</si>
  <si>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</si>
  <si>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</si>
  <si>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</si>
  <si>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</si>
  <si>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</si>
  <si>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</si>
  <si>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</si>
  <si>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</si>
  <si>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</si>
  <si>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</si>
  <si>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</si>
  <si>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</si>
  <si>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</si>
  <si>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</si>
  <si>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</si>
  <si>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</si>
  <si>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</si>
  <si>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</si>
  <si>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</si>
  <si>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</si>
  <si>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</si>
  <si>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</si>
  <si>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</si>
  <si>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</si>
  <si>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</si>
  <si>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</si>
  <si>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</si>
  <si>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</si>
  <si>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</si>
  <si>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</si>
  <si>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</si>
  <si>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</si>
  <si>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</si>
  <si>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</si>
  <si>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</si>
  <si>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</si>
  <si>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</si>
  <si>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</si>
  <si>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</si>
  <si>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</si>
  <si>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</si>
  <si>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</si>
  <si>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</si>
  <si>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</si>
  <si>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</si>
  <si>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</si>
  <si>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</si>
  <si>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</si>
  <si>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</si>
  <si>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</si>
  <si>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</si>
  <si>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</si>
  <si>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</si>
  <si>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</si>
  <si>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</si>
  <si>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</si>
  <si>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</si>
  <si>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</si>
  <si>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</si>
  <si>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</si>
  <si>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</si>
  <si>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</si>
  <si>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</si>
  <si>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</si>
  <si>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</si>
  <si>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</si>
  <si>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</si>
  <si>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</si>
  <si>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</si>
  <si>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</si>
  <si>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</si>
  <si>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</si>
  <si>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</si>
  <si>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</si>
  <si>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</si>
  <si>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</si>
  <si>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</si>
  <si>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</si>
  <si>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</si>
  <si>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</si>
  <si>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</si>
  <si>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</si>
  <si>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</si>
  <si>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</si>
  <si>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</si>
  <si>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</si>
  <si>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</si>
  <si>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</si>
  <si>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</si>
  <si>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</si>
  <si>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</si>
  <si>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</si>
  <si>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</si>
  <si>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</si>
  <si>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</si>
  <si>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</si>
  <si>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</si>
  <si>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</si>
  <si>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</si>
  <si>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</si>
  <si>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</si>
  <si>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</si>
  <si>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</si>
  <si>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</si>
  <si>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</si>
  <si>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</si>
  <si>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</si>
  <si>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</si>
  <si>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</si>
  <si>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</si>
  <si>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</si>
  <si>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</si>
  <si>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</si>
  <si>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</si>
  <si>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</si>
  <si>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</si>
  <si>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</si>
  <si>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</si>
  <si>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</si>
  <si>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</si>
  <si>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</si>
  <si>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</si>
  <si>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</si>
  <si>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</si>
  <si>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</si>
  <si>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</si>
  <si>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</si>
  <si>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</si>
  <si>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</si>
  <si>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</si>
  <si>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</si>
  <si>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</si>
  <si>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</si>
  <si>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</si>
  <si>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</si>
  <si>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</si>
  <si>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</si>
  <si>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</si>
  <si>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</si>
  <si>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</si>
  <si>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</si>
  <si>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</si>
  <si>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</si>
  <si>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</si>
  <si>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</si>
  <si>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</si>
  <si>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</si>
  <si>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</si>
  <si>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</si>
  <si>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</si>
  <si>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</si>
  <si>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</si>
  <si>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</si>
  <si>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</si>
  <si>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</si>
  <si>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</si>
  <si>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</si>
  <si>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</si>
  <si>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</si>
  <si>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</si>
  <si>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</si>
  <si>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</si>
  <si>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</si>
  <si>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</si>
  <si>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</si>
  <si>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</si>
  <si>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</si>
  <si>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</si>
  <si>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</si>
  <si>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</si>
  <si>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</si>
  <si>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</si>
  <si>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</si>
  <si>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</si>
  <si>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</si>
  <si>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</si>
  <si>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</si>
  <si>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</si>
  <si>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</si>
  <si>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</si>
  <si>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</si>
  <si>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</si>
  <si>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</si>
  <si>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</si>
  <si>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</si>
  <si>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</si>
  <si>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</si>
  <si>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</si>
  <si>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</si>
  <si>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</si>
  <si>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</si>
  <si>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</si>
  <si>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</si>
  <si>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</si>
  <si>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</si>
  <si>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</si>
  <si>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</si>
  <si>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</si>
  <si>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</si>
  <si>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</si>
  <si>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</si>
  <si>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</si>
  <si>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</si>
  <si>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</si>
  <si>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</si>
  <si>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</si>
  <si>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</si>
  <si>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</si>
  <si>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</si>
  <si>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</si>
  <si>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</si>
  <si>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</si>
  <si>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</si>
  <si>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</si>
  <si>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</si>
  <si>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</si>
  <si>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</si>
  <si>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</si>
  <si>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</si>
  <si>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</si>
  <si>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</si>
  <si>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</si>
  <si>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</si>
  <si>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</si>
  <si>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</si>
  <si>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</si>
  <si>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</si>
  <si>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</si>
  <si>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</si>
  <si>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</si>
  <si>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</si>
  <si>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</si>
  <si>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</si>
  <si>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</si>
  <si>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</si>
  <si>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</si>
  <si>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</si>
  <si>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</si>
  <si>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</si>
  <si>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</si>
  <si>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</si>
  <si>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</si>
  <si>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</si>
  <si>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</si>
  <si>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</si>
  <si>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</si>
  <si>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</si>
  <si>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</si>
  <si>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</si>
  <si>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</si>
  <si>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</si>
  <si>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</si>
  <si>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</si>
  <si>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</si>
  <si>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</si>
  <si>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</si>
  <si>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</si>
  <si>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</si>
  <si>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</si>
  <si>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</si>
  <si>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</si>
  <si>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</si>
  <si>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</si>
  <si>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</si>
  <si>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</si>
  <si>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</si>
  <si>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</si>
  <si>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</si>
  <si>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</si>
  <si>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</si>
  <si>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</si>
  <si>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</si>
  <si>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</si>
  <si>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</si>
  <si>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</si>
  <si>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</si>
  <si>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</si>
  <si>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</si>
  <si>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</si>
  <si>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</si>
  <si>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</si>
  <si>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</si>
  <si>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</si>
  <si>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</si>
  <si>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</si>
  <si>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</si>
  <si>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</si>
  <si>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</si>
  <si>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</si>
  <si>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</si>
  <si>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</si>
  <si>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</si>
  <si>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</si>
  <si>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</si>
  <si>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</si>
  <si>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</si>
  <si>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</si>
  <si>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</si>
  <si>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</si>
  <si>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</si>
  <si>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</si>
  <si>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</si>
  <si>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</si>
  <si>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</si>
  <si>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</si>
  <si>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</si>
  <si>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</si>
  <si>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</si>
  <si>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</si>
  <si>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</si>
  <si>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</si>
  <si>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</si>
  <si>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</si>
  <si>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</si>
  <si>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</si>
  <si>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</si>
  <si>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</si>
  <si>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</si>
  <si>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</si>
  <si>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</si>
  <si>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</si>
  <si>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</si>
  <si>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</si>
  <si>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</si>
  <si>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</si>
  <si>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</si>
  <si>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</si>
  <si>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</si>
  <si>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</si>
  <si>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</si>
  <si>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</si>
  <si>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</si>
  <si>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</si>
  <si>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</si>
  <si>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</si>
  <si>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</si>
  <si>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</si>
  <si>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</si>
  <si>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</si>
  <si>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</si>
  <si>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</si>
  <si>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</si>
  <si>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</si>
  <si>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</si>
  <si>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</si>
  <si>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</si>
  <si>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</si>
  <si>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</si>
  <si>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</si>
  <si>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</si>
  <si>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</si>
  <si>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</si>
  <si>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</si>
  <si>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</si>
  <si>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</si>
  <si>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</si>
  <si>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</si>
  <si>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</si>
  <si>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</si>
  <si>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</si>
  <si>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</si>
  <si>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</si>
  <si>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</si>
  <si>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</si>
  <si>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</si>
  <si>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</si>
  <si>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</si>
  <si>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</si>
  <si>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</si>
  <si>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</si>
  <si>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</si>
  <si>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</si>
  <si>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</si>
  <si>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</si>
  <si>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</si>
  <si>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</si>
  <si>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</si>
  <si>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</si>
  <si>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</si>
  <si>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</si>
  <si>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</si>
  <si>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</si>
  <si>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</si>
  <si>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</si>
  <si>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</si>
  <si>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</si>
  <si>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</si>
  <si>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</si>
  <si>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</si>
  <si>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</si>
  <si>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</si>
  <si>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</si>
  <si>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</si>
  <si>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</si>
  <si>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</si>
  <si>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</si>
  <si>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</si>
  <si>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</si>
  <si>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</si>
  <si>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</si>
  <si>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</si>
  <si>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</si>
  <si>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</si>
  <si>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</si>
  <si>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</si>
  <si>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</si>
  <si>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</si>
  <si>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</si>
  <si>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</si>
  <si>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</si>
  <si>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</si>
  <si>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</si>
  <si>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</si>
  <si>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</si>
  <si>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</si>
  <si>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</si>
  <si>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</si>
  <si>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</si>
  <si>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</si>
  <si>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</si>
  <si>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</si>
  <si>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</si>
  <si>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</si>
  <si>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</si>
  <si>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</si>
  <si>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</si>
  <si>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</si>
  <si>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</si>
  <si>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</si>
  <si>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</si>
  <si>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</si>
  <si>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</si>
  <si>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</si>
  <si>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</si>
  <si>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</si>
  <si>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</si>
  <si>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</si>
  <si>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</si>
  <si>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</si>
  <si>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</si>
  <si>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</si>
  <si>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</si>
  <si>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</si>
  <si>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</si>
  <si>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</si>
  <si>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</si>
  <si>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</si>
  <si>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</si>
  <si>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</si>
  <si>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</si>
  <si>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</si>
  <si>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</si>
  <si>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</si>
  <si>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</si>
  <si>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</si>
  <si>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</si>
  <si>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</si>
  <si>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</si>
  <si>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</si>
  <si>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</si>
  <si>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</si>
  <si>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</si>
  <si>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</si>
  <si>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</si>
  <si>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</si>
  <si>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</si>
  <si>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</si>
  <si>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</si>
  <si>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</si>
  <si>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</si>
  <si>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</si>
  <si>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</si>
  <si>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</si>
  <si>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</si>
  <si>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</si>
  <si>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</si>
  <si>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</si>
  <si>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</si>
  <si>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</si>
  <si>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</si>
  <si>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</si>
  <si>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</si>
  <si>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</si>
  <si>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</si>
  <si>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</si>
  <si>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</si>
  <si>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</si>
  <si>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</si>
  <si>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</si>
  <si>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</si>
  <si>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</si>
  <si>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</si>
  <si>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</si>
  <si>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</si>
  <si>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</si>
  <si>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</si>
  <si>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</si>
  <si>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</si>
  <si>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</si>
  <si>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</si>
  <si>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</si>
  <si>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</si>
  <si>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</si>
  <si>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</si>
  <si>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</si>
  <si>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</si>
  <si>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</si>
  <si>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</si>
  <si>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</si>
  <si>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</si>
  <si>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</si>
  <si>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</si>
  <si>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</si>
  <si>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</si>
  <si>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</si>
  <si>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</si>
  <si>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</si>
  <si>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</si>
  <si>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</si>
  <si>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</si>
  <si>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</si>
  <si>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</si>
  <si>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</si>
  <si>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</si>
  <si>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</si>
  <si>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</si>
  <si>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</si>
  <si>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</si>
  <si>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</si>
  <si>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</si>
  <si>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</si>
  <si>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</si>
  <si>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</si>
  <si>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</si>
  <si>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</si>
  <si>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</si>
  <si>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</si>
  <si>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</si>
  <si>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</si>
  <si>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</si>
  <si>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</si>
  <si>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</si>
  <si>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</si>
  <si>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</si>
  <si>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</si>
  <si>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</si>
  <si>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</si>
  <si>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</si>
  <si>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</si>
  <si>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</si>
  <si>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</si>
  <si>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</si>
  <si>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</si>
  <si>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</si>
  <si>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</si>
  <si>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</si>
  <si>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</si>
  <si>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</si>
  <si>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</si>
  <si>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</si>
  <si>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</si>
  <si>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</si>
  <si>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</si>
  <si>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</si>
  <si>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</si>
  <si>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</si>
  <si>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</si>
  <si>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</si>
  <si>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</si>
  <si>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</si>
  <si>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</si>
  <si>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</si>
  <si>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</si>
  <si>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</si>
  <si>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</si>
  <si>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</si>
  <si>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</si>
  <si>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</si>
  <si>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</si>
  <si>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</si>
  <si>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</si>
  <si>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</si>
  <si>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</si>
  <si>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</si>
  <si>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</si>
  <si>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</si>
  <si>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</si>
  <si>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</si>
  <si>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</si>
  <si>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</si>
  <si>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</si>
  <si>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</si>
  <si>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</si>
  <si>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</si>
  <si>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</si>
  <si>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</si>
  <si>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</si>
  <si>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</si>
  <si>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</si>
  <si>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</si>
  <si>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</si>
  <si>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</si>
  <si>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</si>
  <si>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</si>
  <si>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</si>
  <si>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</si>
  <si>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</si>
  <si>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</si>
  <si>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</si>
  <si>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</si>
  <si>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</si>
  <si>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</si>
  <si>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</si>
  <si>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</si>
  <si>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</si>
  <si>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</si>
  <si>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</si>
  <si>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</si>
  <si>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</si>
  <si>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</si>
  <si>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</si>
  <si>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</si>
  <si>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</si>
  <si>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</si>
  <si>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</si>
  <si>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</si>
  <si>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</si>
  <si>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</si>
  <si>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</si>
  <si>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</si>
  <si>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</si>
  <si>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</si>
  <si>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</si>
  <si>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</si>
  <si>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</si>
  <si>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</si>
  <si>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</si>
  <si>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</si>
  <si>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</si>
  <si>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</si>
  <si>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</si>
  <si>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</si>
  <si>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</si>
  <si>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</si>
  <si>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</si>
  <si>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</si>
  <si>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</si>
  <si>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</si>
  <si>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</si>
  <si>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</si>
  <si>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</si>
  <si>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</si>
  <si>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</si>
  <si>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</si>
  <si>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</si>
  <si>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</si>
  <si>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</si>
  <si>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</si>
  <si>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</si>
  <si>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</si>
  <si>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</si>
  <si>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</si>
  <si>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</si>
  <si>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</si>
  <si>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</si>
  <si>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</si>
  <si>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</si>
  <si>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</si>
  <si>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</si>
  <si>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</si>
  <si>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</si>
  <si>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</si>
  <si>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</si>
  <si>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</si>
  <si>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</si>
  <si>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</si>
  <si>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</si>
  <si>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</si>
  <si>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</si>
  <si>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</si>
  <si>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</si>
  <si>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</si>
  <si>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</si>
  <si>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</si>
  <si>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</si>
  <si>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</si>
  <si>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</si>
  <si>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</si>
  <si>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</si>
  <si>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</si>
  <si>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</si>
  <si>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</si>
  <si>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</si>
  <si>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</si>
  <si>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</si>
  <si>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</si>
  <si>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</si>
  <si>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</si>
  <si>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</si>
  <si>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</si>
  <si>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</si>
  <si>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</si>
  <si>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</si>
  <si>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</si>
  <si>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</si>
  <si>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</si>
  <si>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</si>
  <si>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</si>
  <si>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</si>
  <si>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</si>
  <si>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</si>
  <si>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</si>
  <si>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</si>
  <si>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</si>
  <si>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</si>
  <si>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</si>
  <si>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</si>
  <si>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</si>
  <si>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</si>
  <si>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</si>
  <si>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</si>
  <si>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</si>
  <si>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</si>
  <si>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</si>
  <si>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</si>
  <si>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</si>
  <si>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</si>
  <si>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</si>
  <si>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</si>
  <si>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</si>
  <si>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</si>
  <si>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</si>
  <si>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</si>
  <si>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</si>
  <si>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</si>
  <si>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</si>
  <si>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</si>
  <si>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</si>
  <si>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</si>
  <si>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</si>
  <si>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</si>
  <si>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</si>
  <si>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</si>
  <si>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</si>
  <si>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</si>
  <si>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</si>
  <si>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</si>
  <si>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</si>
  <si>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</si>
  <si>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</si>
  <si>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</si>
  <si>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</si>
  <si>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</si>
  <si>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</si>
  <si>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</si>
  <si>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</si>
  <si>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</si>
  <si>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</si>
  <si>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</si>
  <si>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</si>
  <si>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</si>
  <si>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</si>
  <si>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</si>
  <si>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</si>
  <si>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</si>
  <si>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</si>
  <si>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</si>
  <si>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</si>
  <si>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</si>
  <si>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</si>
  <si>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</si>
  <si>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</si>
  <si>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</si>
  <si>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</si>
  <si>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</si>
  <si>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</si>
  <si>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</si>
  <si>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</si>
  <si>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</si>
  <si>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</si>
  <si>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</si>
  <si>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</si>
  <si>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</si>
  <si>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</si>
  <si>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</si>
  <si>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</si>
  <si>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</si>
  <si>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</si>
  <si>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</si>
  <si>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</si>
  <si>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</si>
  <si>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</si>
  <si>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</si>
  <si>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</si>
  <si>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</si>
  <si>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</si>
  <si>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</si>
  <si>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</si>
  <si>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</si>
  <si>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</si>
  <si>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</si>
  <si>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</si>
  <si>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</si>
  <si>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</si>
  <si>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</si>
  <si>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</si>
  <si>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</si>
  <si>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</si>
  <si>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</si>
  <si>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</si>
  <si>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</si>
  <si>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</si>
  <si>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</si>
  <si>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</si>
  <si>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</si>
  <si>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</si>
  <si>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</si>
  <si>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</si>
  <si>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</si>
  <si>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</si>
  <si>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</si>
  <si>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</si>
  <si>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</si>
  <si>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</si>
  <si>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</si>
  <si>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</si>
  <si>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</si>
  <si>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</si>
  <si>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</si>
  <si>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</si>
  <si>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</si>
  <si>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</si>
  <si>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</si>
  <si>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</si>
  <si>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</si>
  <si>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</si>
  <si>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</si>
  <si>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</si>
  <si>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</si>
  <si>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</si>
  <si>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</si>
  <si>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</si>
  <si>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</si>
  <si>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</si>
  <si>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</si>
  <si>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</si>
  <si>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</si>
  <si>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</si>
  <si>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</si>
  <si>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</si>
  <si>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</si>
  <si>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</si>
  <si>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</si>
  <si>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</si>
  <si>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</si>
  <si>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</si>
  <si>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</si>
  <si>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</si>
  <si>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</si>
  <si>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</si>
  <si>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</si>
  <si>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</si>
  <si>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</si>
  <si>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</si>
  <si>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</si>
  <si>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</si>
  <si>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</si>
  <si>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</si>
  <si>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</si>
  <si>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</si>
  <si>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</si>
  <si>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</si>
  <si>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</si>
  <si>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</si>
  <si>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</si>
  <si>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</si>
  <si>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</si>
  <si>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</si>
  <si>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</si>
  <si>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</si>
  <si>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</si>
  <si>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</si>
  <si>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</si>
  <si>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</si>
  <si>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</si>
  <si>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</si>
  <si>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</si>
  <si>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</si>
  <si>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</si>
  <si>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</si>
  <si>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</si>
  <si>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</si>
  <si>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</si>
  <si>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</si>
  <si>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</si>
  <si>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</si>
  <si>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</si>
  <si>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</si>
  <si>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</si>
  <si>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</si>
  <si>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</si>
  <si>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</si>
  <si>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</si>
  <si>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</si>
  <si>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</si>
  <si>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</si>
  <si>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</si>
  <si>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</si>
  <si>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</si>
  <si>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</si>
  <si>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</si>
  <si>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</si>
  <si>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</si>
  <si>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</si>
  <si>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</si>
  <si>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</si>
  <si>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</si>
  <si>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</si>
  <si>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</si>
  <si>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</si>
  <si>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</si>
  <si>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</si>
  <si>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</si>
  <si>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</si>
  <si>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</si>
  <si>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</si>
  <si>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</si>
  <si>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</si>
  <si>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</si>
  <si>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</si>
  <si>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</si>
  <si>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</si>
  <si>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</si>
  <si>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</si>
  <si>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</si>
  <si>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</si>
  <si>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</si>
  <si>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</si>
  <si>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</si>
  <si>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</si>
  <si>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</si>
  <si>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</si>
  <si>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</si>
  <si>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</si>
  <si>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</si>
  <si>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</si>
  <si>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</si>
  <si>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</si>
  <si>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</si>
  <si>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</si>
  <si>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</si>
  <si>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</si>
  <si>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</si>
  <si>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</si>
  <si>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</si>
  <si>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</si>
  <si>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</si>
  <si>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</si>
  <si>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</si>
  <si>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</si>
  <si>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</si>
  <si>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</si>
  <si>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</si>
  <si>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</si>
  <si>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</si>
  <si>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</si>
  <si>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</si>
  <si>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</si>
  <si>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</si>
  <si>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</si>
  <si>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</si>
  <si>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</si>
  <si>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</si>
  <si>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</si>
  <si>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</si>
  <si>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</si>
  <si>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</si>
  <si>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</si>
  <si>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</si>
  <si>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</si>
  <si>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</si>
  <si>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</si>
  <si>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</si>
  <si>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</si>
  <si>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</si>
  <si>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</si>
  <si>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</si>
  <si>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</si>
  <si>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</si>
  <si>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</si>
  <si>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</si>
  <si>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</si>
  <si>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</si>
  <si>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</si>
  <si>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</si>
  <si>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</si>
  <si>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</si>
  <si>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</si>
  <si>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</si>
  <si>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</si>
  <si>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</si>
  <si>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</si>
  <si>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</si>
  <si>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</si>
  <si>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</si>
  <si>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</si>
  <si>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</si>
  <si>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</si>
  <si>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</si>
  <si>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</si>
  <si>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</si>
  <si>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</si>
  <si>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</si>
  <si>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</si>
  <si>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</si>
  <si>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</si>
  <si>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</si>
  <si>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</si>
  <si>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</si>
  <si>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</si>
  <si>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</si>
  <si>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</si>
  <si>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</si>
  <si>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</si>
  <si>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</si>
  <si>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</si>
  <si>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</si>
  <si>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</si>
  <si>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</si>
  <si>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</si>
  <si>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</si>
  <si>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</si>
  <si>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</si>
  <si>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</si>
  <si>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</si>
  <si>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</si>
  <si>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</si>
  <si>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</si>
  <si>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</si>
  <si>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</si>
  <si>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</si>
  <si>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</si>
  <si>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</si>
  <si>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</si>
  <si>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</si>
  <si>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</si>
  <si>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</si>
  <si>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</si>
  <si>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</si>
  <si>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</si>
  <si>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</si>
  <si>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</si>
  <si>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</si>
  <si>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</si>
  <si>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</si>
  <si>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</si>
  <si>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</si>
  <si>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</si>
  <si>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</si>
  <si>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</si>
  <si>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</si>
  <si>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</si>
  <si>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</si>
  <si>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</si>
  <si>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</si>
  <si>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</si>
  <si>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</si>
  <si>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</si>
  <si>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</si>
  <si>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</si>
  <si>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</si>
  <si>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</si>
  <si>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</si>
  <si>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</si>
  <si>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</si>
  <si>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</si>
  <si>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</si>
  <si>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</si>
  <si>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</si>
  <si>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</si>
  <si>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</si>
  <si>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</si>
  <si>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</si>
  <si>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</si>
  <si>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</si>
  <si>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</si>
  <si>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</si>
  <si>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</si>
  <si>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</si>
  <si>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</si>
  <si>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</si>
  <si>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</si>
  <si>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</si>
  <si>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</si>
  <si>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</si>
  <si>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</si>
  <si>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</si>
  <si>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</si>
  <si>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</si>
  <si>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</si>
  <si>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</si>
  <si>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</si>
  <si>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</si>
  <si>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</si>
  <si>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</si>
  <si>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</si>
  <si>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</si>
  <si>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</si>
  <si>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</si>
  <si>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</si>
  <si>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</si>
  <si>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</si>
  <si>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</si>
  <si>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</si>
  <si>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</si>
  <si>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</si>
  <si>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</si>
  <si>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</si>
  <si>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</si>
  <si>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</si>
  <si>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</si>
  <si>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</si>
  <si>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</si>
  <si>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</si>
  <si>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</si>
  <si>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</si>
  <si>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</si>
  <si>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</si>
  <si>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</si>
  <si>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</si>
  <si>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</si>
  <si>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</si>
  <si>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</si>
  <si>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</si>
  <si>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</si>
  <si>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</si>
  <si>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</si>
  <si>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</si>
  <si>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</si>
  <si>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</si>
  <si>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</si>
  <si>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</si>
  <si>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</si>
  <si>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</si>
  <si>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</si>
  <si>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</si>
  <si>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</si>
  <si>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</si>
  <si>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</si>
  <si>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</si>
  <si>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</si>
  <si>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</si>
  <si>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</si>
  <si>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</si>
  <si>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</si>
  <si>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</si>
  <si>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</si>
  <si>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</si>
  <si>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</si>
  <si>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</si>
  <si>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</si>
  <si>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</si>
  <si>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</si>
  <si>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</si>
  <si>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</si>
  <si>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</si>
  <si>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</si>
  <si>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</si>
  <si>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</si>
  <si>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</si>
  <si>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</si>
  <si>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</si>
  <si>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</si>
  <si>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</si>
  <si>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</si>
  <si>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</si>
  <si>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</si>
  <si>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</si>
  <si>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</si>
  <si>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</si>
  <si>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</si>
  <si>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</si>
  <si>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</si>
  <si>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</si>
  <si>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</si>
  <si>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</si>
  <si>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</si>
  <si>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</si>
  <si>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</si>
  <si>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</si>
  <si>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</si>
  <si>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</si>
  <si>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</si>
  <si>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</si>
  <si>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</si>
  <si>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</si>
  <si>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</si>
  <si>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</si>
  <si>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</si>
  <si>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</si>
  <si>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</si>
  <si>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</si>
  <si>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</si>
  <si>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</si>
  <si>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</si>
  <si>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</si>
  <si>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</si>
  <si>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</si>
  <si>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</si>
  <si>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</si>
  <si>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</si>
  <si>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</si>
  <si>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</si>
  <si>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</si>
  <si>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</si>
  <si>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</si>
  <si>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</si>
  <si>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</si>
  <si>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</si>
  <si>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</si>
  <si>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</si>
  <si>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</si>
  <si>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</si>
  <si>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</si>
  <si>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</si>
  <si>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</si>
  <si>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</si>
  <si>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</si>
  <si>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</si>
  <si>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</si>
  <si>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</si>
  <si>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</si>
  <si>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</si>
  <si>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</si>
  <si>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</si>
  <si>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</si>
  <si>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</si>
  <si>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</si>
  <si>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</si>
  <si>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</si>
  <si>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</si>
  <si>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</si>
  <si>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</si>
  <si>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</si>
  <si>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</si>
  <si>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</si>
  <si>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</si>
  <si>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</si>
  <si>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</si>
  <si>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</si>
  <si>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</si>
  <si>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</si>
  <si>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</si>
  <si>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</si>
  <si>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</si>
  <si>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</si>
  <si>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</si>
  <si>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</si>
  <si>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</si>
  <si>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</si>
  <si>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</si>
  <si>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</si>
  <si>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</si>
  <si>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</si>
  <si>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</si>
  <si>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</si>
  <si>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</si>
  <si>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</si>
  <si>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</si>
  <si>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</si>
  <si>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</si>
  <si>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</si>
  <si>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</si>
  <si>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</si>
  <si>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</si>
  <si>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</si>
  <si>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</si>
  <si>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</si>
  <si>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</si>
  <si>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</si>
  <si>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</si>
  <si>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</si>
  <si>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</si>
  <si>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</si>
  <si>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</si>
  <si>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</si>
  <si>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</si>
  <si>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</si>
  <si>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</si>
  <si>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</si>
  <si>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</si>
  <si>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</si>
  <si>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</si>
  <si>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</si>
  <si>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</si>
  <si>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</si>
  <si>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</si>
  <si>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</si>
  <si>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</si>
  <si>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</si>
  <si>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</si>
  <si>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</si>
  <si>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</si>
  <si>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</si>
  <si>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</si>
  <si>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</si>
  <si>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</si>
  <si>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</si>
  <si>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</si>
  <si>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</si>
  <si>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</si>
  <si>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</si>
  <si>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</si>
  <si>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</si>
  <si>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</si>
  <si>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</si>
  <si>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</si>
  <si>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</si>
  <si>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</si>
  <si>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</si>
  <si>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</si>
  <si>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</si>
  <si>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</si>
  <si>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</si>
  <si>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</si>
  <si>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</si>
  <si>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</si>
  <si>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</si>
  <si>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</si>
  <si>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</si>
  <si>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</si>
  <si>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</si>
  <si>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</si>
  <si>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</si>
  <si>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</si>
  <si>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</si>
  <si>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</si>
  <si>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</si>
  <si>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</si>
  <si>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</si>
  <si>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</si>
  <si>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</si>
  <si>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</si>
  <si>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</si>
  <si>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</si>
  <si>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</si>
  <si>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</si>
  <si>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</si>
  <si>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</si>
  <si>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</si>
  <si>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</si>
  <si>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</si>
  <si>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</si>
  <si>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</si>
  <si>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</si>
  <si>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</si>
  <si>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</si>
  <si>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</si>
  <si>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</si>
  <si>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</si>
  <si>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</si>
  <si>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</si>
  <si>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</si>
  <si>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</si>
  <si>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</si>
  <si>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</si>
  <si>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</si>
  <si>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</si>
  <si>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</si>
  <si>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</si>
  <si>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</si>
  <si>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</si>
  <si>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</si>
  <si>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</si>
  <si>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</si>
  <si>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</si>
  <si>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</si>
  <si>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</si>
  <si>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</si>
  <si>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</si>
  <si>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</si>
  <si>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</si>
  <si>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</si>
  <si>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</si>
  <si>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</si>
  <si>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</si>
  <si>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</si>
  <si>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</si>
  <si>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</si>
  <si>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</si>
  <si>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</si>
  <si>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</si>
  <si>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</si>
  <si>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</si>
  <si>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</si>
  <si>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</si>
  <si>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</si>
  <si>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</si>
  <si>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</si>
  <si>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</si>
  <si>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</si>
  <si>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</si>
  <si>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</si>
  <si>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</si>
  <si>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</si>
  <si>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</si>
  <si>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</si>
  <si>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</si>
  <si>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</si>
  <si>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</si>
  <si>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</si>
  <si>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</si>
  <si>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</si>
  <si>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</si>
  <si>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</si>
  <si>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</si>
  <si>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</si>
  <si>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</si>
  <si>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</si>
  <si>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</si>
  <si>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</si>
  <si>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</si>
  <si>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</si>
  <si>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</si>
  <si>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</si>
  <si>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</si>
  <si>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</si>
  <si>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</si>
  <si>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</si>
  <si>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</si>
  <si>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</si>
  <si>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</si>
  <si>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</si>
  <si>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</si>
  <si>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</si>
  <si>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</si>
  <si>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</si>
  <si>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</si>
  <si>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</si>
  <si>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</si>
  <si>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</si>
  <si>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</si>
  <si>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</si>
  <si>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</si>
  <si>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</si>
  <si>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</si>
  <si>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</si>
  <si>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</si>
  <si>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</si>
  <si>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</si>
  <si>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</si>
  <si>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</si>
  <si>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</si>
  <si>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</si>
  <si>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</si>
  <si>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</si>
  <si>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</si>
  <si>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</si>
  <si>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</si>
  <si>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</si>
  <si>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</si>
  <si>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</si>
  <si>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</si>
  <si>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</si>
  <si>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</si>
  <si>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</si>
  <si>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</si>
  <si>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</si>
  <si>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</si>
  <si>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</si>
  <si>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</si>
  <si>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</si>
  <si>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</si>
  <si>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</si>
  <si>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</si>
  <si>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</si>
  <si>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</si>
  <si>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</si>
  <si>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</si>
  <si>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</si>
  <si>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</si>
  <si>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</si>
  <si>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</si>
  <si>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</si>
  <si>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</si>
  <si>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</si>
  <si>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</si>
  <si>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</si>
  <si>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</si>
  <si>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</si>
  <si>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</si>
  <si>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</si>
  <si>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</si>
  <si>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</si>
  <si>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</si>
  <si>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</si>
  <si>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</si>
  <si>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</si>
  <si>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</si>
  <si>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</si>
  <si>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</si>
  <si>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</si>
  <si>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</si>
  <si>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</si>
  <si>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</si>
  <si>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</si>
  <si>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</si>
  <si>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</si>
  <si>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</si>
  <si>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</si>
  <si>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</si>
  <si>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</si>
  <si>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</si>
  <si>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</si>
  <si>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</si>
  <si>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</si>
  <si>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</si>
  <si>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</si>
  <si>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</si>
  <si>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</si>
  <si>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</si>
  <si>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</si>
  <si>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</si>
  <si>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</si>
  <si>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</si>
  <si>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</si>
  <si>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</si>
  <si>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</si>
  <si>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</si>
  <si>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</si>
  <si>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</si>
  <si>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</si>
  <si>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</si>
  <si>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</si>
  <si>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</si>
  <si>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</si>
  <si>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</si>
  <si>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</si>
  <si>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</si>
  <si>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</si>
  <si>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</si>
  <si>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</si>
  <si>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</si>
  <si>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</si>
  <si>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</si>
  <si>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</si>
  <si>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</si>
  <si>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</si>
  <si>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</si>
  <si>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</si>
  <si>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</si>
  <si>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</si>
  <si>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</si>
  <si>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</si>
  <si>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</si>
  <si>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</si>
  <si>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</si>
  <si>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</si>
  <si>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</si>
  <si>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</si>
  <si>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</si>
  <si>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</si>
  <si>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</si>
  <si>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</si>
  <si>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</si>
  <si>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</si>
  <si>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</si>
  <si>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</si>
  <si>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</si>
  <si>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</si>
  <si>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</si>
  <si>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</si>
  <si>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</si>
  <si>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</si>
  <si>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</si>
  <si>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</si>
  <si>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</si>
  <si>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</si>
  <si>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</si>
  <si>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</si>
  <si>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</si>
  <si>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</si>
  <si>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</si>
  <si>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</si>
  <si>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</si>
  <si>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</si>
  <si>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</si>
  <si>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</si>
  <si>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</si>
  <si>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</si>
  <si>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</si>
  <si>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</si>
  <si>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</si>
  <si>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</si>
  <si>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</si>
  <si>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</si>
  <si>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</si>
  <si>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</si>
  <si>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</si>
  <si>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</si>
  <si>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</si>
  <si>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</si>
  <si>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</si>
  <si>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</si>
  <si>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</si>
  <si>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</si>
  <si>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</si>
  <si>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</si>
  <si>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</si>
  <si>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</si>
  <si>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</si>
  <si>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</si>
  <si>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</si>
  <si>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</si>
  <si>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</si>
  <si>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</si>
  <si>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</si>
  <si>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</si>
  <si>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</si>
  <si>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</si>
  <si>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</si>
  <si>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</si>
  <si>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</si>
  <si>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</si>
  <si>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</si>
  <si>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</si>
  <si>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</si>
  <si>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</si>
  <si>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</si>
  <si>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</si>
  <si>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</si>
  <si>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</si>
  <si>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</si>
  <si>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</si>
  <si>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</si>
  <si>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</si>
  <si>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</si>
  <si>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</si>
  <si>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</si>
  <si>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</si>
  <si>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</si>
  <si>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</si>
  <si>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</si>
  <si>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</si>
  <si>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</si>
  <si>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</si>
  <si>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</si>
  <si>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</si>
  <si>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</si>
  <si>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</si>
  <si>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</si>
  <si>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</si>
  <si>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</si>
  <si>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</si>
  <si>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</si>
  <si>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</si>
  <si>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</si>
  <si>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</si>
  <si>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</si>
  <si>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</si>
  <si>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</si>
  <si>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</si>
  <si>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</si>
  <si>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</si>
  <si>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</si>
  <si>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</si>
  <si>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</si>
  <si>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</si>
  <si>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</si>
  <si>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</si>
  <si>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</si>
  <si>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</si>
  <si>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</si>
  <si>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</si>
  <si>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</si>
  <si>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</si>
  <si>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</si>
  <si>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</si>
  <si>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</si>
  <si>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</si>
  <si>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</si>
  <si>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</si>
  <si>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</si>
  <si>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</si>
  <si>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</si>
  <si>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</si>
  <si>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</si>
  <si>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</si>
  <si>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</si>
  <si>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</si>
  <si>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</si>
  <si>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</si>
  <si>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</si>
  <si>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</si>
  <si>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</si>
  <si>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</si>
  <si>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</si>
  <si>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</si>
  <si>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</si>
  <si>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</si>
  <si>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</si>
  <si>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</si>
  <si>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</si>
  <si>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</si>
  <si>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</si>
  <si>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</si>
  <si>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</si>
  <si>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</si>
  <si>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</si>
  <si>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</si>
  <si>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</si>
  <si>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</si>
  <si>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</si>
  <si>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</si>
  <si>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</si>
  <si>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</si>
  <si>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</si>
  <si>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</si>
  <si>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</si>
  <si>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</si>
  <si>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</si>
  <si>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</si>
  <si>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</si>
  <si>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</si>
  <si>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</si>
  <si>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</si>
  <si>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</si>
  <si>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</si>
  <si>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</si>
  <si>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</si>
  <si>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</si>
  <si>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</si>
  <si>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</si>
  <si>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</si>
  <si>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</si>
  <si>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</si>
  <si>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</si>
  <si>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</si>
  <si>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</si>
  <si>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</si>
  <si>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</si>
  <si>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</si>
  <si>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</si>
  <si>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</si>
  <si>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</si>
  <si>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</si>
  <si>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</si>
  <si>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</si>
  <si>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</si>
  <si>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</si>
  <si>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</si>
  <si>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</si>
  <si>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</si>
  <si>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</si>
  <si>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</si>
  <si>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</si>
  <si>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</si>
  <si>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</si>
  <si>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</si>
  <si>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</si>
  <si>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</si>
  <si>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</si>
  <si>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</si>
  <si>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</si>
  <si>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</si>
  <si>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</si>
  <si>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</si>
  <si>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</si>
  <si>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</si>
  <si>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</si>
  <si>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</si>
  <si>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</si>
  <si>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</si>
  <si>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</si>
  <si>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</si>
  <si>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</si>
  <si>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</si>
  <si>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</si>
  <si>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</si>
  <si>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</si>
  <si>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</si>
  <si>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</si>
  <si>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</si>
  <si>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</si>
  <si>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</si>
  <si>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</si>
  <si>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</si>
  <si>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</si>
  <si>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</si>
  <si>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</si>
  <si>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</si>
  <si>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</si>
  <si>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</si>
  <si>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</si>
  <si>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</si>
  <si>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</si>
  <si>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</si>
  <si>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</si>
  <si>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</si>
  <si>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</si>
  <si>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</si>
  <si>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</si>
  <si>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</si>
  <si>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</si>
  <si>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</si>
  <si>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</si>
  <si>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</si>
  <si>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</si>
  <si>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</si>
  <si>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</si>
  <si>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</si>
  <si>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</si>
  <si>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</si>
  <si>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</si>
  <si>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</si>
  <si>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</si>
  <si>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</si>
  <si>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</si>
  <si>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</si>
  <si>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</si>
  <si>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</si>
  <si>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</si>
  <si>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</si>
  <si>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</si>
  <si>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</si>
  <si>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</si>
  <si>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</si>
  <si>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</si>
  <si>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</si>
  <si>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</si>
  <si>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</si>
  <si>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</si>
  <si>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</si>
  <si>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</si>
  <si>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</si>
  <si>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</si>
  <si>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</si>
  <si>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</si>
  <si>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</si>
  <si>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</si>
  <si>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</si>
  <si>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</si>
  <si>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</si>
  <si>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</si>
  <si>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</si>
  <si>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</si>
  <si>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</si>
  <si>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</si>
  <si>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</si>
  <si>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</si>
  <si>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</si>
  <si>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</si>
  <si>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</si>
  <si>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</si>
  <si>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</si>
  <si>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</si>
  <si>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</si>
  <si>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</si>
  <si>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</si>
  <si>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</si>
  <si>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</si>
  <si>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</si>
  <si>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</si>
  <si>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</si>
  <si>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</si>
  <si>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</si>
  <si>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</si>
  <si>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</si>
  <si>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</si>
  <si>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</si>
  <si>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</si>
  <si>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</si>
  <si>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</si>
  <si>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</si>
  <si>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</si>
  <si>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</si>
  <si>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</si>
  <si>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</si>
  <si>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</si>
  <si>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</si>
  <si>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</si>
  <si>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</si>
  <si>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</si>
  <si>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</si>
  <si>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</si>
  <si>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</si>
  <si>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</si>
  <si>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</si>
  <si>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</si>
  <si>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</si>
  <si>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</si>
  <si>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</si>
  <si>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</si>
  <si>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</si>
  <si>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</si>
  <si>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</si>
  <si>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</si>
  <si>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</si>
  <si>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</si>
  <si>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</si>
  <si>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</si>
  <si>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</si>
  <si>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</si>
  <si>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</si>
  <si>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</si>
  <si>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</si>
  <si>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</si>
  <si>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</si>
  <si>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</si>
  <si>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</si>
  <si>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</si>
  <si>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</si>
  <si>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</si>
  <si>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</si>
  <si>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</si>
  <si>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</si>
  <si>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</si>
  <si>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</si>
  <si>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</si>
  <si>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</si>
  <si>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</si>
  <si>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</si>
  <si>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</si>
  <si>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</si>
  <si>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</si>
  <si>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</si>
  <si>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</si>
  <si>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</si>
  <si>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</si>
  <si>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</si>
  <si>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</si>
  <si>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</si>
  <si>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</si>
  <si>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</si>
  <si>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</si>
  <si>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</si>
  <si>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</si>
  <si>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</si>
  <si>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</si>
  <si>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</si>
  <si>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</si>
  <si>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</si>
  <si>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</si>
  <si>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</si>
  <si>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</si>
  <si>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</si>
  <si>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</si>
  <si>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</si>
  <si>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</si>
  <si>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</si>
  <si>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</si>
  <si>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</si>
  <si>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</si>
  <si>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</si>
  <si>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</si>
  <si>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</si>
  <si>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</si>
  <si>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</si>
  <si>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</si>
  <si>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</si>
  <si>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</si>
  <si>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</si>
  <si>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</si>
  <si>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</si>
  <si>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</si>
  <si>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</si>
  <si>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</si>
  <si>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</si>
  <si>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</si>
  <si>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</si>
  <si>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</si>
  <si>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</si>
  <si>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</si>
  <si>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</si>
  <si>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</si>
  <si>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</si>
  <si>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</si>
  <si>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</si>
  <si>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</si>
  <si>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</si>
  <si>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</si>
  <si>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</si>
  <si>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</si>
  <si>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</si>
  <si>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</si>
  <si>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</si>
  <si>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</si>
  <si>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</si>
  <si>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</si>
  <si>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</si>
  <si>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</si>
  <si>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</si>
  <si>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</si>
  <si>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</si>
  <si>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</si>
  <si>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</si>
  <si>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</si>
  <si>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</si>
  <si>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</si>
  <si>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</si>
  <si>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</si>
  <si>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</si>
  <si>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</si>
  <si>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</si>
  <si>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</si>
  <si>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</si>
  <si>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</si>
  <si>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</si>
  <si>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</si>
  <si>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</si>
  <si>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</si>
  <si>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</si>
  <si>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</si>
  <si>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</si>
  <si>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</si>
  <si>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</si>
  <si>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</si>
  <si>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</si>
  <si>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</si>
  <si>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</si>
  <si>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</si>
  <si>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</si>
  <si>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</si>
  <si>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</si>
  <si>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</si>
  <si>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</si>
  <si>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</si>
  <si>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</si>
  <si>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</si>
  <si>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</si>
  <si>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</si>
  <si>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</si>
  <si>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</si>
  <si>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</si>
  <si>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</si>
  <si>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</si>
  <si>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</si>
  <si>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</si>
  <si>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</si>
  <si>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</si>
  <si>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</si>
  <si>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</si>
  <si>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</si>
  <si>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</si>
  <si>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</si>
  <si>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</si>
  <si>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</si>
  <si>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</si>
  <si>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</si>
  <si>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</si>
  <si>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</si>
  <si>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</si>
  <si>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</si>
  <si>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</si>
  <si>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</si>
  <si>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</si>
  <si>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</si>
  <si>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</si>
  <si>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</si>
  <si>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</si>
  <si>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</si>
  <si>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</si>
  <si>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</si>
  <si>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</si>
  <si>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</si>
  <si>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</si>
  <si>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</si>
  <si>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</si>
  <si>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</si>
  <si>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</si>
  <si>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</si>
  <si>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</si>
  <si>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</si>
  <si>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</si>
  <si>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</si>
  <si>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</si>
  <si>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</si>
  <si>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</si>
  <si>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</si>
  <si>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</si>
  <si>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</si>
  <si>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</si>
  <si>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</si>
  <si>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</si>
  <si>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</si>
  <si>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</si>
  <si>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</si>
  <si>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</si>
  <si>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</si>
  <si>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</si>
  <si>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</si>
  <si>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</si>
  <si>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</si>
  <si>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</si>
  <si>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</si>
  <si>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</si>
  <si>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</si>
  <si>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</si>
  <si>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</si>
  <si>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</si>
  <si>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</si>
  <si>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</si>
  <si>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</si>
  <si>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</si>
  <si>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</si>
  <si>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</si>
  <si>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</si>
  <si>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</si>
  <si>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</si>
  <si>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</si>
  <si>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</si>
  <si>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</si>
  <si>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</si>
  <si>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</si>
  <si>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</si>
  <si>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</si>
  <si>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</si>
  <si>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</si>
  <si>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</si>
  <si>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</si>
  <si>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</si>
  <si>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</si>
  <si>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</si>
  <si>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</si>
  <si>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</si>
  <si>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</si>
  <si>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</si>
  <si>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</si>
  <si>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</si>
  <si>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</si>
  <si>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</si>
  <si>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</si>
  <si>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</si>
  <si>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</si>
  <si>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</si>
  <si>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</si>
  <si>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</si>
  <si>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</si>
  <si>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</si>
  <si>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</si>
  <si>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</si>
  <si>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</si>
  <si>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</si>
  <si>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</si>
  <si>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</si>
  <si>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</si>
  <si>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</si>
  <si>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</si>
  <si>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</si>
  <si>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</si>
  <si>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</si>
  <si>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</si>
  <si>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</si>
  <si>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</si>
  <si>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</si>
  <si>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</si>
  <si>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</si>
  <si>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</si>
  <si>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</si>
  <si>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</si>
  <si>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</si>
  <si>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</si>
  <si>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</si>
  <si>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</si>
  <si>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</si>
  <si>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</si>
  <si>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</si>
  <si>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</si>
  <si>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</si>
  <si>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</si>
  <si>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</si>
  <si>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</si>
  <si>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</si>
  <si>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</si>
  <si>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</si>
  <si>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</si>
  <si>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</si>
  <si>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</si>
  <si>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</si>
  <si>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</si>
  <si>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</si>
  <si>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</si>
  <si>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</si>
  <si>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</si>
  <si>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</si>
  <si>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</si>
  <si>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</si>
  <si>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</si>
  <si>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</si>
  <si>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</si>
  <si>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</si>
  <si>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</si>
  <si>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</si>
  <si>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</si>
  <si>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</si>
  <si>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</si>
  <si>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</si>
  <si>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</si>
  <si>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</si>
  <si>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</si>
  <si>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</si>
  <si>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</si>
  <si>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</si>
  <si>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</si>
  <si>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</si>
  <si>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</si>
  <si>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</si>
  <si>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</si>
  <si>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</si>
  <si>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</si>
  <si>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</si>
  <si>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</si>
  <si>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</si>
  <si>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</si>
  <si>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</si>
  <si>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</si>
  <si>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</si>
  <si>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</si>
  <si>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</si>
  <si>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</si>
  <si>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</si>
  <si>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</si>
  <si>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</si>
  <si>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</si>
  <si>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</si>
  <si>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</si>
  <si>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</si>
  <si>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</si>
  <si>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</si>
  <si>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</si>
  <si>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</si>
  <si>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</si>
  <si>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</si>
  <si>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</si>
  <si>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</si>
  <si>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</si>
  <si>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</si>
  <si>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</si>
  <si>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</si>
  <si>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</si>
  <si>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</si>
  <si>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</si>
  <si>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</si>
  <si>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</si>
  <si>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</si>
  <si>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</si>
  <si>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</si>
  <si>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</si>
  <si>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</si>
  <si>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</si>
  <si>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</si>
  <si>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</si>
  <si>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</si>
  <si>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</si>
  <si>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</si>
  <si>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</si>
  <si>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</si>
  <si>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</si>
  <si>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</si>
  <si>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</si>
  <si>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</si>
  <si>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</si>
  <si>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</si>
  <si>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</si>
  <si>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</si>
  <si>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</si>
  <si>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</si>
  <si>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</si>
  <si>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</si>
  <si>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</si>
  <si>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</si>
  <si>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</si>
  <si>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</si>
  <si>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</si>
  <si>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</si>
  <si>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</si>
  <si>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</si>
  <si>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</si>
  <si>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</si>
  <si>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</si>
  <si>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</si>
  <si>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</si>
  <si>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</si>
  <si>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</si>
  <si>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</si>
  <si>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</si>
  <si>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</si>
  <si>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</si>
  <si>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</si>
  <si>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</si>
  <si>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</si>
  <si>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</si>
  <si>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</si>
  <si>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</si>
  <si>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</si>
  <si>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</si>
  <si>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</si>
  <si>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</si>
  <si>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</si>
  <si>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</si>
  <si>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</si>
  <si>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</si>
  <si>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</si>
  <si>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</si>
  <si>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</si>
  <si>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</si>
  <si>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</si>
  <si>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</si>
  <si>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</si>
  <si>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</si>
  <si>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</si>
  <si>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</si>
  <si>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</si>
  <si>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</si>
  <si>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</si>
  <si>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</si>
  <si>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</si>
  <si>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</si>
  <si>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</si>
  <si>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</si>
  <si>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</si>
  <si>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</si>
  <si>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</si>
  <si>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</si>
  <si>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</si>
  <si>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</si>
  <si>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</si>
  <si>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</si>
  <si>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</si>
  <si>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</si>
  <si>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</si>
  <si>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</si>
  <si>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</si>
  <si>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</si>
  <si>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</si>
  <si>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</si>
  <si>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</si>
  <si>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</si>
  <si>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</si>
  <si>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</si>
  <si>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</si>
  <si>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</si>
  <si>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</si>
  <si>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</si>
  <si>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</si>
  <si>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</si>
  <si>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</si>
  <si>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</si>
  <si>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</si>
  <si>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</si>
  <si>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</si>
  <si>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</si>
  <si>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</si>
  <si>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</si>
  <si>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</si>
  <si>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</si>
  <si>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</si>
  <si>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</si>
  <si>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</si>
  <si>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</si>
  <si>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</si>
  <si>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</si>
  <si>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</si>
  <si>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</si>
  <si>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</si>
  <si>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</si>
  <si>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</si>
  <si>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</si>
  <si>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</si>
  <si>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</si>
  <si>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</si>
  <si>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</si>
  <si>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</si>
  <si>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</si>
  <si>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</si>
  <si>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</si>
  <si>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</si>
  <si>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</si>
  <si>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</si>
  <si>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</si>
  <si>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</si>
  <si>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</si>
  <si>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</si>
  <si>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</si>
  <si>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</si>
  <si>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</si>
  <si>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</si>
  <si>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</si>
  <si>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</si>
  <si>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</si>
  <si>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</si>
  <si>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</si>
  <si>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</si>
  <si>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</si>
  <si>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</si>
  <si>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</si>
  <si>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</si>
  <si>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</si>
  <si>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</si>
  <si>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</si>
  <si>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</si>
  <si>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</si>
  <si>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</si>
  <si>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</si>
  <si>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</si>
  <si>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</si>
  <si>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</si>
  <si>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</si>
  <si>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</si>
  <si>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</si>
  <si>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</si>
  <si>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</si>
  <si>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</si>
  <si>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</si>
  <si>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</si>
  <si>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</si>
  <si>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</si>
  <si>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</si>
  <si>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</si>
  <si>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</si>
  <si>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</si>
  <si>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</si>
  <si>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</si>
  <si>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</si>
  <si>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</si>
  <si>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</si>
  <si>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</si>
  <si>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</si>
  <si>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</si>
  <si>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</si>
  <si>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</si>
  <si>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</si>
  <si>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</si>
  <si>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</si>
  <si>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</si>
  <si>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</si>
  <si>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</si>
  <si>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</si>
  <si>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</si>
  <si>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</si>
  <si>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</si>
  <si>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</si>
  <si>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</si>
  <si>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</si>
  <si>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</si>
  <si>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</si>
  <si>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</si>
  <si>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</si>
  <si>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</si>
  <si>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</si>
  <si>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</si>
  <si>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</si>
  <si>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</si>
  <si>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</si>
  <si>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</si>
  <si>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</si>
  <si>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</si>
  <si>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</si>
  <si>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</si>
  <si>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</si>
  <si>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</si>
  <si>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</si>
  <si>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</si>
  <si>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</si>
  <si>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</si>
  <si>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</si>
  <si>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</si>
  <si>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</si>
  <si>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</si>
  <si>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</si>
  <si>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</si>
  <si>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</si>
  <si>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</si>
  <si>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</si>
  <si>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</si>
  <si>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</si>
  <si>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</si>
  <si>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</si>
  <si>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</si>
  <si>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</si>
  <si>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</si>
  <si>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</si>
  <si>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</si>
  <si>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</si>
  <si>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</si>
  <si>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</si>
  <si>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</si>
  <si>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</si>
  <si>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</si>
  <si>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</si>
  <si>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</si>
  <si>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</si>
  <si>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</si>
  <si>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</si>
  <si>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</si>
  <si>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</si>
  <si>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</si>
  <si>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</si>
  <si>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</si>
  <si>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</si>
  <si>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</si>
  <si>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</si>
  <si>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</si>
  <si>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</si>
  <si>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</si>
  <si>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</si>
  <si>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</si>
  <si>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</si>
  <si>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</si>
  <si>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</si>
  <si>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</si>
  <si>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</si>
  <si>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</si>
  <si>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</si>
  <si>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</si>
  <si>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</si>
  <si>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</si>
  <si>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</si>
  <si>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</si>
  <si>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</si>
  <si>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</si>
  <si>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</si>
  <si>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</si>
  <si>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</si>
  <si>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</si>
  <si>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</si>
  <si>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</si>
  <si>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</si>
  <si>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</si>
  <si>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</si>
  <si>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</si>
  <si>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</si>
  <si>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</si>
  <si>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</si>
  <si>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</si>
  <si>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</si>
  <si>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</si>
  <si>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</si>
  <si>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</si>
  <si>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</si>
  <si>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</si>
  <si>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</si>
  <si>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</si>
  <si>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</si>
  <si>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</si>
  <si>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</si>
  <si>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</si>
  <si>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</si>
  <si>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</si>
  <si>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</si>
  <si>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</si>
  <si>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</si>
  <si>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</si>
  <si>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</si>
  <si>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</si>
  <si>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</si>
  <si>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</si>
  <si>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</si>
  <si>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</si>
  <si>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</si>
  <si>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</si>
  <si>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</si>
  <si>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</si>
  <si>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</si>
  <si>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</si>
  <si>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</si>
  <si>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</si>
  <si>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</si>
  <si>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</si>
  <si>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</si>
  <si>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</si>
  <si>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</si>
  <si>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</si>
  <si>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</si>
  <si>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</si>
  <si>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</si>
  <si>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</si>
  <si>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</si>
  <si>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</si>
  <si>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</si>
  <si>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</si>
  <si>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</si>
  <si>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</si>
  <si>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</si>
  <si>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</si>
  <si>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</si>
  <si>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</si>
  <si>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</si>
  <si>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</si>
  <si>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</si>
  <si>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</si>
  <si>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</si>
  <si>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</si>
  <si>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</si>
  <si>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</si>
  <si>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</si>
  <si>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</si>
  <si>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</si>
  <si>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</si>
  <si>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</si>
  <si>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</si>
  <si>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</si>
  <si>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</si>
  <si>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</si>
  <si>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</si>
  <si>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</si>
  <si>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</si>
  <si>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</si>
  <si>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</si>
  <si>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</si>
  <si>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</si>
  <si>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</si>
  <si>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</si>
  <si>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</si>
  <si>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</si>
  <si>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</si>
  <si>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</si>
  <si>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</si>
  <si>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</si>
  <si>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</si>
  <si>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</si>
  <si>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</si>
  <si>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</si>
  <si>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</si>
  <si>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</si>
  <si>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</si>
  <si>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</si>
  <si>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</si>
  <si>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</si>
  <si>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</si>
  <si>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</si>
  <si>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</si>
  <si>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</si>
  <si>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</si>
  <si>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</si>
  <si>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</si>
  <si>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</si>
  <si>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</si>
  <si>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</si>
  <si>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</si>
  <si>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</si>
  <si>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</si>
  <si>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</si>
  <si>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</si>
  <si>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</si>
  <si>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</si>
  <si>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</si>
  <si>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</si>
  <si>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</si>
  <si>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</si>
  <si>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</si>
  <si>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</si>
  <si>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</si>
  <si>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</si>
  <si>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</si>
  <si>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</si>
  <si>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</si>
  <si>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</si>
  <si>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</si>
  <si>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</si>
  <si>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</si>
  <si>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</si>
  <si>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</si>
  <si>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</si>
  <si>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</si>
  <si>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</si>
  <si>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</si>
  <si>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</si>
  <si>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</si>
  <si>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</si>
  <si>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</si>
  <si>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</si>
  <si>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</si>
  <si>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</si>
  <si>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</si>
  <si>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</si>
  <si>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</si>
  <si>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</si>
  <si>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</si>
  <si>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</si>
  <si>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</si>
  <si>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</si>
  <si>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</si>
  <si>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</si>
  <si>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</si>
  <si>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</si>
  <si>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</si>
  <si>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</si>
  <si>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</si>
  <si>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</si>
  <si>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</si>
  <si>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</si>
  <si>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</si>
  <si>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</si>
  <si>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</si>
  <si>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</si>
  <si>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</si>
  <si>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</si>
  <si>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</si>
  <si>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</si>
  <si>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</si>
  <si>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</si>
  <si>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</si>
  <si>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</si>
  <si>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</si>
  <si>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</si>
  <si>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</si>
  <si>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</si>
  <si>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</si>
  <si>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</si>
  <si>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</si>
  <si>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</si>
  <si>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</si>
  <si>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</si>
  <si>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</si>
  <si>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</si>
  <si>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</si>
  <si>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</si>
  <si>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</si>
  <si>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</si>
  <si>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</si>
  <si>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</si>
  <si>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</si>
  <si>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</si>
  <si>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</si>
  <si>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</si>
  <si>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</si>
  <si>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</si>
  <si>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</si>
  <si>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</si>
  <si>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</si>
  <si>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</si>
  <si>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</si>
  <si>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</si>
  <si>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</si>
  <si>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</si>
  <si>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</si>
  <si>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</si>
  <si>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</si>
  <si>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</si>
  <si>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</si>
  <si>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</si>
  <si>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</si>
  <si>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</si>
  <si>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</si>
  <si>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</si>
  <si>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</si>
  <si>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</si>
  <si>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</si>
  <si>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</si>
  <si>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</si>
  <si>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</si>
  <si>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</si>
  <si>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</si>
  <si>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</si>
  <si>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</si>
  <si>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</si>
  <si>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</si>
  <si>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</si>
  <si>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</si>
  <si>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</si>
  <si>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</si>
  <si>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</si>
  <si>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</si>
  <si>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</si>
  <si>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</si>
  <si>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</si>
  <si>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</si>
  <si>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</si>
  <si>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</si>
  <si>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</si>
  <si>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</si>
  <si>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</si>
  <si>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</si>
  <si>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</si>
  <si>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</si>
  <si>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</si>
  <si>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</si>
  <si>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</si>
  <si>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</si>
  <si>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</si>
  <si>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</si>
  <si>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</si>
  <si>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</si>
  <si>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</si>
  <si>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</si>
  <si>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</si>
  <si>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</si>
  <si>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</si>
  <si>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</si>
  <si>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</si>
  <si>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</si>
  <si>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</si>
  <si>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</si>
  <si>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</si>
  <si>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</si>
  <si>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</si>
  <si>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</si>
  <si>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</si>
  <si>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</si>
  <si>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</si>
  <si>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</si>
  <si>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</si>
  <si>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</si>
  <si>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</si>
  <si>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</si>
  <si>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</si>
  <si>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</si>
  <si>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</si>
  <si>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</si>
  <si>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</si>
  <si>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</si>
  <si>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</si>
  <si>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</si>
  <si>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</si>
  <si>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</si>
  <si>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</si>
  <si>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</si>
  <si>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</si>
  <si>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</si>
  <si>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</si>
  <si>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</si>
  <si>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</si>
  <si>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</si>
  <si>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</si>
  <si>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</si>
  <si>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</si>
  <si>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</si>
  <si>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</si>
  <si>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</si>
  <si>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</si>
  <si>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</si>
  <si>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</si>
  <si>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</si>
  <si>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</si>
  <si>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</si>
  <si>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</si>
  <si>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</si>
  <si>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</si>
  <si>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</si>
  <si>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</si>
  <si>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</si>
  <si>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</si>
  <si>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</si>
  <si>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</si>
  <si>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</si>
  <si>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</si>
  <si>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</si>
  <si>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</si>
  <si>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</si>
  <si>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</si>
  <si>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</si>
  <si>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</si>
  <si>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</si>
  <si>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</si>
  <si>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</si>
  <si>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</si>
  <si>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</si>
  <si>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</si>
  <si>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</si>
  <si>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</si>
  <si>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</si>
  <si>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</si>
  <si>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</si>
  <si>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</si>
  <si>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</si>
  <si>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</si>
  <si>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</si>
  <si>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</si>
  <si>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</si>
  <si>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</si>
  <si>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</si>
  <si>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</si>
  <si>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</si>
  <si>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</si>
  <si>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</si>
  <si>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</si>
  <si>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</si>
  <si>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</si>
  <si>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</si>
  <si>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</si>
  <si>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</si>
  <si>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</si>
  <si>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</si>
  <si>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</si>
  <si>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</si>
  <si>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</si>
  <si>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</si>
  <si>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</si>
  <si>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</si>
  <si>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</si>
  <si>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</si>
  <si>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</si>
  <si>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</si>
  <si>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</si>
  <si>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</si>
  <si>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</si>
  <si>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</si>
  <si>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</si>
  <si>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</si>
  <si>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</si>
  <si>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</si>
  <si>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</si>
  <si>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</si>
  <si>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</si>
  <si>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</si>
  <si>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</si>
  <si>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</si>
  <si>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</si>
  <si>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</si>
  <si>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</si>
  <si>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</si>
  <si>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</si>
  <si>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</si>
  <si>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</si>
  <si>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</si>
  <si>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</si>
  <si>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</si>
  <si>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</si>
  <si>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</si>
  <si>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</si>
  <si>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</si>
  <si>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</si>
  <si>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</si>
  <si>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</si>
  <si>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</si>
  <si>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</si>
  <si>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</si>
  <si>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</si>
  <si>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</si>
  <si>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</si>
  <si>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</si>
  <si>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</si>
  <si>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</si>
  <si>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</si>
  <si>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</si>
  <si>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</si>
  <si>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</si>
  <si>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</si>
  <si>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</si>
  <si>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</si>
  <si>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</si>
  <si>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</si>
  <si>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</si>
  <si>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</si>
  <si>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</si>
  <si>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</si>
  <si>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</si>
  <si>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</si>
  <si>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</si>
  <si>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</si>
  <si>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</si>
  <si>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</si>
  <si>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</si>
  <si>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</si>
  <si>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</si>
  <si>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</si>
  <si>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</si>
  <si>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</si>
  <si>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</si>
  <si>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</si>
  <si>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</si>
  <si>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</si>
  <si>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</si>
  <si>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</si>
  <si>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</si>
  <si>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</si>
  <si>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</si>
  <si>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</si>
  <si>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</si>
  <si>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</si>
  <si>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</si>
  <si>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</si>
  <si>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</si>
  <si>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</si>
  <si>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</si>
  <si>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</si>
  <si>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</si>
  <si>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</si>
  <si>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</si>
  <si>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</si>
  <si>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</si>
  <si>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</si>
  <si>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</si>
  <si>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</si>
  <si>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</si>
  <si>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</si>
  <si>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</si>
  <si>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</si>
  <si>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</si>
  <si>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</si>
  <si>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</si>
  <si>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</si>
  <si>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</si>
  <si>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</si>
  <si>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</si>
  <si>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</si>
  <si>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</si>
  <si>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</si>
  <si>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</si>
  <si>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</si>
  <si>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</si>
  <si>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</si>
  <si>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</si>
  <si>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</si>
  <si>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</si>
  <si>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</si>
  <si>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</si>
  <si>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</si>
  <si>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</si>
  <si>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</si>
  <si>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</si>
  <si>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</si>
  <si>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</si>
  <si>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</si>
  <si>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</si>
  <si>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</si>
  <si>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</si>
  <si>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</si>
  <si>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</si>
  <si>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</si>
  <si>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</si>
  <si>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</si>
  <si>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</si>
  <si>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</si>
  <si>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</si>
  <si>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</si>
  <si>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</si>
  <si>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</si>
  <si>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</si>
  <si>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</si>
  <si>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</si>
  <si>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</si>
  <si>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</si>
  <si>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</si>
  <si>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</si>
  <si>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</si>
  <si>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</si>
  <si>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</si>
  <si>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</si>
  <si>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</si>
  <si>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</si>
  <si>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</si>
  <si>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</si>
  <si>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</si>
  <si>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</si>
  <si>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</si>
  <si>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</si>
  <si>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</si>
  <si>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</si>
  <si>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</si>
  <si>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</si>
  <si>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</si>
  <si>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</si>
  <si>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</si>
  <si>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</si>
  <si>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</si>
  <si>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</si>
  <si>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</si>
  <si>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</si>
  <si>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</si>
  <si>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</si>
  <si>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</si>
  <si>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</si>
  <si>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</si>
  <si>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</si>
  <si>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</si>
  <si>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</si>
  <si>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</si>
  <si>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</si>
  <si>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</si>
  <si>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</si>
  <si>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</si>
  <si>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</si>
  <si>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</si>
  <si>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</si>
  <si>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</si>
  <si>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</si>
  <si>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</si>
  <si>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</si>
  <si>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</si>
  <si>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</si>
  <si>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</si>
  <si>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</si>
  <si>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</si>
  <si>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</si>
  <si>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</si>
  <si>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</si>
  <si>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</si>
  <si>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</si>
  <si>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</si>
  <si>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</si>
  <si>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</si>
  <si>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</si>
  <si>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</si>
  <si>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</si>
  <si>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</si>
  <si>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</si>
  <si>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</si>
  <si>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</si>
  <si>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</si>
  <si>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</si>
  <si>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</si>
  <si>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</si>
  <si>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</si>
  <si>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</si>
  <si>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</si>
  <si>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</si>
  <si>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</si>
  <si>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</si>
  <si>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</si>
  <si>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</si>
  <si>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</si>
  <si>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</si>
  <si>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</si>
  <si>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</si>
  <si>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</si>
  <si>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</si>
  <si>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</si>
  <si>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</si>
  <si>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</si>
  <si>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</si>
  <si>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</si>
  <si>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</si>
  <si>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</si>
  <si>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</si>
  <si>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</si>
  <si>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</si>
  <si>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</si>
  <si>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</si>
  <si>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</si>
  <si>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</si>
  <si>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</si>
  <si>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</si>
  <si>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</si>
  <si>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</si>
  <si>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</si>
  <si>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</si>
  <si>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</si>
  <si>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</si>
  <si>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</si>
  <si>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</si>
  <si>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</si>
  <si>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</si>
  <si>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</si>
  <si>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</si>
  <si>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</si>
  <si>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</si>
  <si>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</si>
  <si>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</si>
  <si>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</si>
  <si>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</si>
  <si>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</si>
  <si>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</si>
  <si>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</si>
  <si>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</si>
  <si>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</si>
  <si>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</si>
  <si>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</si>
  <si>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</si>
  <si>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</si>
  <si>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</si>
  <si>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</si>
  <si>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</si>
  <si>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</si>
  <si>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</si>
  <si>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</si>
  <si>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</si>
  <si>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</si>
  <si>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</si>
  <si>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</si>
  <si>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</si>
  <si>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</si>
  <si>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</si>
  <si>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</si>
  <si>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</si>
  <si>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</si>
  <si>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</si>
  <si>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</si>
  <si>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</si>
  <si>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</si>
  <si>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</si>
  <si>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</si>
  <si>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</si>
  <si>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</si>
  <si>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</si>
  <si>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</si>
  <si>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</si>
  <si>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</si>
  <si>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</si>
  <si>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</si>
  <si>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</si>
  <si>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</si>
  <si>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</si>
  <si>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</si>
  <si>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</si>
  <si>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</si>
  <si>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</si>
  <si>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</si>
  <si>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</si>
  <si>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</si>
  <si>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</si>
  <si>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</si>
  <si>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</si>
  <si>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</si>
  <si>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</si>
  <si>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</si>
  <si>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</si>
  <si>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</si>
  <si>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</si>
  <si>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</si>
  <si>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</si>
  <si>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</si>
  <si>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</si>
  <si>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</si>
  <si>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</si>
  <si>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</si>
  <si>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</si>
  <si>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</si>
  <si>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</si>
  <si>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</si>
  <si>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</si>
  <si>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</si>
  <si>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</si>
  <si>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</si>
  <si>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</si>
  <si>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</si>
  <si>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</si>
  <si>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</si>
  <si>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</si>
  <si>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</si>
  <si>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</si>
  <si>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</si>
  <si>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</si>
  <si>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</si>
  <si>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</si>
  <si>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</si>
  <si>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</si>
  <si>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</si>
  <si>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</si>
  <si>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</si>
  <si>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</si>
  <si>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</si>
  <si>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</si>
  <si>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</si>
  <si>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</si>
  <si>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</si>
  <si>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</si>
  <si>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</si>
  <si>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</si>
  <si>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</si>
  <si>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</si>
  <si>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</si>
  <si>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</si>
  <si>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</si>
  <si>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</si>
  <si>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</si>
  <si>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</si>
  <si>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</si>
  <si>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</si>
  <si>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</si>
  <si>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</si>
  <si>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</si>
  <si>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</si>
  <si>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</si>
  <si>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</si>
  <si>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</si>
  <si>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</si>
  <si>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</si>
  <si>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</si>
  <si>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</si>
  <si>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</si>
  <si>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</si>
  <si>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</si>
  <si>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</si>
  <si>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</si>
  <si>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</si>
  <si>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</si>
  <si>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</si>
  <si>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</si>
  <si>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</si>
  <si>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</si>
  <si>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</si>
  <si>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</si>
  <si>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</si>
  <si>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</si>
  <si>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</si>
  <si>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</si>
  <si>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</si>
  <si>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</si>
  <si>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</si>
  <si>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</si>
  <si>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</si>
  <si>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</si>
  <si>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</si>
  <si>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</si>
  <si>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</si>
  <si>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</si>
  <si>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</si>
  <si>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</si>
  <si>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</si>
  <si>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</si>
  <si>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</si>
  <si>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</si>
  <si>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</si>
  <si>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</si>
  <si>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</si>
  <si>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</si>
  <si>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</si>
  <si>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</si>
  <si>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</si>
  <si>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</si>
  <si>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</si>
  <si>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</si>
  <si>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</si>
  <si>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</si>
  <si>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</si>
  <si>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</si>
  <si>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</si>
  <si>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</si>
  <si>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</si>
  <si>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</si>
  <si>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</si>
  <si>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</si>
  <si>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</si>
  <si>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</si>
  <si>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</si>
  <si>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</si>
  <si>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</si>
  <si>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</si>
  <si>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</si>
  <si>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</si>
  <si>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</si>
  <si>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</si>
  <si>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</si>
  <si>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</si>
  <si>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</si>
  <si>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</si>
  <si>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</si>
  <si>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</si>
  <si>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</si>
  <si>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</si>
  <si>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</si>
  <si>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</si>
  <si>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</si>
  <si>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</si>
  <si>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</si>
  <si>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</si>
  <si>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</si>
  <si>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</si>
  <si>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</si>
  <si>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</si>
  <si>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</si>
  <si>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</si>
  <si>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</si>
  <si>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</si>
  <si>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</si>
  <si>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</si>
  <si>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</si>
  <si>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</si>
  <si>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</si>
  <si>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</si>
  <si>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</si>
  <si>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</si>
  <si>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</si>
  <si>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</si>
  <si>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</si>
  <si>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</si>
  <si>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</si>
  <si>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</si>
  <si>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</si>
  <si>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</si>
  <si>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</si>
  <si>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</si>
  <si>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</si>
  <si>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</si>
  <si>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</si>
  <si>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</si>
  <si>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</si>
  <si>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</si>
  <si>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</si>
  <si>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</si>
  <si>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</si>
  <si>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</si>
  <si>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</si>
  <si>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</si>
  <si>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</si>
  <si>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</si>
  <si>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</si>
  <si>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</si>
  <si>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</si>
  <si>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</si>
  <si>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</si>
  <si>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</si>
  <si>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</si>
  <si>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</si>
  <si>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</si>
  <si>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</si>
  <si>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</si>
  <si>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</si>
  <si>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</si>
  <si>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</si>
  <si>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</si>
  <si>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</si>
  <si>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</si>
  <si>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</si>
  <si>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</si>
  <si>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</si>
  <si>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</si>
  <si>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</si>
  <si>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</si>
  <si>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</si>
  <si>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</si>
  <si>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</si>
  <si>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</si>
  <si>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</si>
  <si>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</si>
  <si>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</si>
  <si>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</si>
  <si>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</si>
  <si>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</si>
  <si>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</si>
  <si>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</si>
  <si>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</si>
  <si>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</si>
  <si>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</si>
  <si>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</si>
  <si>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</si>
  <si>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</si>
  <si>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</si>
  <si>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</si>
  <si>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</si>
  <si>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</si>
  <si>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</si>
  <si>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</si>
  <si>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</si>
  <si>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</si>
  <si>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</si>
  <si>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</si>
  <si>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</si>
  <si>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</si>
  <si>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</si>
  <si>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</si>
  <si>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</si>
  <si>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</si>
  <si>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</si>
  <si>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</si>
  <si>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</si>
  <si>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</si>
  <si>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</si>
  <si>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</si>
  <si>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</si>
  <si>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</si>
  <si>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</si>
  <si>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</si>
  <si>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</si>
  <si>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</si>
  <si>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</si>
  <si>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</si>
  <si>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</si>
  <si>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</si>
  <si>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</si>
  <si>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</si>
  <si>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</si>
  <si>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</si>
  <si>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</si>
  <si>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</si>
  <si>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</si>
  <si>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</si>
  <si>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</si>
  <si>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</si>
  <si>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</si>
  <si>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</si>
  <si>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</si>
  <si>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</si>
  <si>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</si>
  <si>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</si>
  <si>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</si>
  <si>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</si>
  <si>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</si>
  <si>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</si>
  <si>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</si>
  <si>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</si>
  <si>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</si>
  <si>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</si>
  <si>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</si>
  <si>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</si>
  <si>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</si>
  <si>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</si>
  <si>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</si>
  <si>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</si>
  <si>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</si>
  <si>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</si>
  <si>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</si>
  <si>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</si>
  <si>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</si>
  <si>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</si>
  <si>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</si>
  <si>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</si>
  <si>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</si>
  <si>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</si>
  <si>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</si>
  <si>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</si>
  <si>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</si>
  <si>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</si>
  <si>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</si>
  <si>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</si>
  <si>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</si>
  <si>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</si>
  <si>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</si>
  <si>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</si>
  <si>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</si>
  <si>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</si>
  <si>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</si>
  <si>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</si>
  <si>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</si>
  <si>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</si>
  <si>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</si>
  <si>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</si>
  <si>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</si>
  <si>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</si>
  <si>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</si>
  <si>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</si>
  <si>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</si>
  <si>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</si>
  <si>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</si>
  <si>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</si>
  <si>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</si>
  <si>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</si>
  <si>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</si>
  <si>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</si>
  <si>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</si>
  <si>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</si>
  <si>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</si>
  <si>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</si>
  <si>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</si>
  <si>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</si>
  <si>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</si>
  <si>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</si>
  <si>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</si>
  <si>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</si>
  <si>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</si>
  <si>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</si>
  <si>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</si>
  <si>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</si>
  <si>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</si>
  <si>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</si>
  <si>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</si>
  <si>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</si>
  <si>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</si>
  <si>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</si>
  <si>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</si>
  <si>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</si>
  <si>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</si>
  <si>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</si>
  <si>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</si>
  <si>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</si>
  <si>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</si>
  <si>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</si>
  <si>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</si>
  <si>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</si>
  <si>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</si>
  <si>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</si>
  <si>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</si>
  <si>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</si>
  <si>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</si>
  <si>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</si>
  <si>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</si>
  <si>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</si>
  <si>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</si>
  <si>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</si>
  <si>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</si>
  <si>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</si>
  <si>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</si>
  <si>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</si>
  <si>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</si>
  <si>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</si>
  <si>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</si>
  <si>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</si>
  <si>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</si>
  <si>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</si>
  <si>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</si>
  <si>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</si>
  <si>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</si>
  <si>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</si>
  <si>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</si>
  <si>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</si>
  <si>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</si>
  <si>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</si>
  <si>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</si>
  <si>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</si>
  <si>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</si>
  <si>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</si>
  <si>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</si>
  <si>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</si>
  <si>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</si>
  <si>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</si>
  <si>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</si>
  <si>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</si>
  <si>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</si>
  <si>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</si>
  <si>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</si>
  <si>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</si>
  <si>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</si>
  <si>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</si>
  <si>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</si>
  <si>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</si>
  <si>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</si>
  <si>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</si>
  <si>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</si>
  <si>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</si>
  <si>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</si>
  <si>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</si>
  <si>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</si>
  <si>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</si>
  <si>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</si>
  <si>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</si>
  <si>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</si>
  <si>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</si>
  <si>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</si>
  <si>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</si>
  <si>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</si>
  <si>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</si>
  <si>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</si>
  <si>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</si>
  <si>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</si>
  <si>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</si>
  <si>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</si>
  <si>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</si>
  <si>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</si>
  <si>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</si>
  <si>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</si>
  <si>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</si>
  <si>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</si>
  <si>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</si>
  <si>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</si>
  <si>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</si>
  <si>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</si>
  <si>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</si>
  <si>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</si>
  <si>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</si>
  <si>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</si>
  <si>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</si>
  <si>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</si>
  <si>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</si>
  <si>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</si>
  <si>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</si>
  <si>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</si>
  <si>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</si>
  <si>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</si>
  <si>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</si>
  <si>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</si>
  <si>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</si>
  <si>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</si>
  <si>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</si>
  <si>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</si>
  <si>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</si>
  <si>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</si>
  <si>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</si>
  <si>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</si>
  <si>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</si>
  <si>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</si>
  <si>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</si>
  <si>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</si>
  <si>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</si>
  <si>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</si>
  <si>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</si>
  <si>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</si>
  <si>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</si>
  <si>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</si>
  <si>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</si>
  <si>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</si>
  <si>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</si>
  <si>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</si>
  <si>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</si>
  <si>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</si>
  <si>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</si>
  <si>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</si>
  <si>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</si>
  <si>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</si>
  <si>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</si>
  <si>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</si>
  <si>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</si>
  <si>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</si>
  <si>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</si>
  <si>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</si>
  <si>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</si>
  <si>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</si>
  <si>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</si>
  <si>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</si>
  <si>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</si>
  <si>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</si>
  <si>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</si>
  <si>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</si>
  <si>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</si>
  <si>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</si>
  <si>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</si>
  <si>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</si>
  <si>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</si>
  <si>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</si>
  <si>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</si>
  <si>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</si>
  <si>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</si>
  <si>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</si>
  <si>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</si>
  <si>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</si>
  <si>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</si>
  <si>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</si>
  <si>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</si>
  <si>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</si>
  <si>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</si>
  <si>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</si>
  <si>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</si>
  <si>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</si>
  <si>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</si>
  <si>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</si>
  <si>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</si>
  <si>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</si>
  <si>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</si>
  <si>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</si>
  <si>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</si>
  <si>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</si>
  <si>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</si>
  <si>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</si>
  <si>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</si>
  <si>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</si>
  <si>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</si>
  <si>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</si>
  <si>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</si>
  <si>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</si>
  <si>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</si>
  <si>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</si>
  <si>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</si>
  <si>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</si>
  <si>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</si>
  <si>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</si>
  <si>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</si>
  <si>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</si>
  <si>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</si>
  <si>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</si>
  <si>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</si>
  <si>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</si>
  <si>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</si>
  <si>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</si>
  <si>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</si>
  <si>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</si>
  <si>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</si>
  <si>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</si>
  <si>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</si>
  <si>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</si>
  <si>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</si>
  <si>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</si>
  <si>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</si>
  <si>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</si>
  <si>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</si>
  <si>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</si>
  <si>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</si>
  <si>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</si>
  <si>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</si>
  <si>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</si>
  <si>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</si>
  <si>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</si>
  <si>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</si>
  <si>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</si>
  <si>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</si>
  <si>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</si>
  <si>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</si>
  <si>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</si>
  <si>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</si>
  <si>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</si>
  <si>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</si>
  <si>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</si>
  <si>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</si>
  <si>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</si>
  <si>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</si>
  <si>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</si>
  <si>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</si>
  <si>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</si>
  <si>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</si>
  <si>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</si>
  <si>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</si>
  <si>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</si>
  <si>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</si>
  <si>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</si>
  <si>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</si>
  <si>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</si>
  <si>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</si>
  <si>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</si>
  <si>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</si>
  <si>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</si>
  <si>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</si>
  <si>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</si>
  <si>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</si>
  <si>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</si>
  <si>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</si>
  <si>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</si>
  <si>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</si>
  <si>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</si>
  <si>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</si>
  <si>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</si>
  <si>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</si>
  <si>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</si>
  <si>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</si>
  <si>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</si>
  <si>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</si>
  <si>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</si>
  <si>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</si>
  <si>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</si>
  <si>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</si>
  <si>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</si>
  <si>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</si>
  <si>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</si>
  <si>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</si>
  <si>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</si>
  <si>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</si>
  <si>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</si>
  <si>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</si>
  <si>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</si>
  <si>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</si>
  <si>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</si>
  <si>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</si>
  <si>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</si>
  <si>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</si>
  <si>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</si>
  <si>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</si>
  <si>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</si>
  <si>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</si>
  <si>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</si>
  <si>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</si>
  <si>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</si>
  <si>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</si>
  <si>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</si>
  <si>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</si>
  <si>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</si>
  <si>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</si>
  <si>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</si>
  <si>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</si>
  <si>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</si>
  <si>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</si>
  <si>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</si>
  <si>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</si>
  <si>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</si>
  <si>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</si>
  <si>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</si>
  <si>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</si>
  <si>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</si>
  <si>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</si>
  <si>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</si>
  <si>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</si>
  <si>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</si>
  <si>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</si>
  <si>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</si>
  <si>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</si>
  <si>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</si>
  <si>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</si>
  <si>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</si>
  <si>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</si>
  <si>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</si>
  <si>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</si>
  <si>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</si>
  <si>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</si>
  <si>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</si>
  <si>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</si>
  <si>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</si>
  <si>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</si>
  <si>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</si>
  <si>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</si>
  <si>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</si>
  <si>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</si>
  <si>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</si>
  <si>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</si>
  <si>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</si>
  <si>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</si>
  <si>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</si>
  <si>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</si>
  <si>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</si>
  <si>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</si>
  <si>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</si>
  <si>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</si>
  <si>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</si>
  <si>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</si>
  <si>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</si>
  <si>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</si>
  <si>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</si>
  <si>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</si>
  <si>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</si>
  <si>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</si>
  <si>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</si>
  <si>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</si>
  <si>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</si>
  <si>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</si>
  <si>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</si>
  <si>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</si>
  <si>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</si>
  <si>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</si>
  <si>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</si>
  <si>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</si>
  <si>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</si>
  <si>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</si>
  <si>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</si>
  <si>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</si>
  <si>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</si>
  <si>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</si>
  <si>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</si>
  <si>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</si>
  <si>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</si>
  <si>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</si>
  <si>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</si>
  <si>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</si>
  <si>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</si>
  <si>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</si>
  <si>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</si>
  <si>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</si>
  <si>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</si>
  <si>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</si>
  <si>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</si>
  <si>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</si>
  <si>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</si>
  <si>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</si>
  <si>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</si>
  <si>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</si>
  <si>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</si>
  <si>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</si>
  <si>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</si>
  <si>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</si>
  <si>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</si>
  <si>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</si>
  <si>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</si>
  <si>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</si>
  <si>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</si>
  <si>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</si>
  <si>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</si>
  <si>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</si>
  <si>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</si>
  <si>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</si>
  <si>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</si>
  <si>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</si>
  <si>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</si>
  <si>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</si>
  <si>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</si>
  <si>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</si>
  <si>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</si>
  <si>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</si>
  <si>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</si>
  <si>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</si>
  <si>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</si>
  <si>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</si>
  <si>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</si>
  <si>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</si>
  <si>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</si>
  <si>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</si>
  <si>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</si>
  <si>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</si>
  <si>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</si>
  <si>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</si>
  <si>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</si>
  <si>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</si>
  <si>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</si>
  <si>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</si>
  <si>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</si>
  <si>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</si>
  <si>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</si>
  <si>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</si>
  <si>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</si>
  <si>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</si>
  <si>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</si>
  <si>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</si>
  <si>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</si>
  <si>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</si>
  <si>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</si>
  <si>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</si>
  <si>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</si>
  <si>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</si>
  <si>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</si>
  <si>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</si>
  <si>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</si>
  <si>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</si>
  <si>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</si>
  <si>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</si>
  <si>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</si>
  <si>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</si>
  <si>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</si>
  <si>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</si>
  <si>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</si>
  <si>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</si>
  <si>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</si>
  <si>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</si>
  <si>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</si>
  <si>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</si>
  <si>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</si>
  <si>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</si>
  <si>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</si>
  <si>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</si>
  <si>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</si>
  <si>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</si>
  <si>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</si>
  <si>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</si>
  <si>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</si>
  <si>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</si>
  <si>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</si>
  <si>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</si>
  <si>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</si>
  <si>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</si>
  <si>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</si>
  <si>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</si>
  <si>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</si>
  <si>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</si>
  <si>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</si>
  <si>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</si>
  <si>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</si>
  <si>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</si>
  <si>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</si>
  <si>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</si>
  <si>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</si>
  <si>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</si>
  <si>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</si>
  <si>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</si>
  <si>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</si>
  <si>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</si>
  <si>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</si>
  <si>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</si>
  <si>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</si>
  <si>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</si>
  <si>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</si>
  <si>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</si>
  <si>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</si>
  <si>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</si>
  <si>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</si>
  <si>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</si>
  <si>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</si>
  <si>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</si>
  <si>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</si>
  <si>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</si>
  <si>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</si>
  <si>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</si>
  <si>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</si>
  <si>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</si>
  <si>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</si>
  <si>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</si>
  <si>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</si>
  <si>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</si>
  <si>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</si>
  <si>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</si>
  <si>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</si>
  <si>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</si>
  <si>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</si>
  <si>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</si>
  <si>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</si>
  <si>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</si>
  <si>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</si>
  <si>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</si>
  <si>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</si>
  <si>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</si>
  <si>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</si>
  <si>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</si>
  <si>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</si>
  <si>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</si>
  <si>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</si>
  <si>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</si>
  <si>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</si>
  <si>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</si>
  <si>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</si>
  <si>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</si>
  <si>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</si>
  <si>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</si>
  <si>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</si>
  <si>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</si>
  <si>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</si>
  <si>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</si>
  <si>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</si>
  <si>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</si>
  <si>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</si>
  <si>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</si>
  <si>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</si>
  <si>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</si>
  <si>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</si>
  <si>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</si>
  <si>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</si>
  <si>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</si>
  <si>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</si>
  <si>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</si>
  <si>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</si>
  <si>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</si>
  <si>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</si>
  <si>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</si>
  <si>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</si>
  <si>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</si>
  <si>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</si>
  <si>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</si>
  <si>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</si>
  <si>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</si>
  <si>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</si>
  <si>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</si>
  <si>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</si>
  <si>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</si>
  <si>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</si>
  <si>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</si>
  <si>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</si>
  <si>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</si>
  <si>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</si>
  <si>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</si>
  <si>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</si>
  <si>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</si>
  <si>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</si>
  <si>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</si>
  <si>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</si>
  <si>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</si>
  <si>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</si>
  <si>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</si>
  <si>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</si>
  <si>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</si>
  <si>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</si>
  <si>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</si>
  <si>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</si>
  <si>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</si>
  <si>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</si>
  <si>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</si>
  <si>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</si>
  <si>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</si>
  <si>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</si>
  <si>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</si>
  <si>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</si>
  <si>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</si>
  <si>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</si>
  <si>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</si>
  <si>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</si>
  <si>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</si>
  <si>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</si>
  <si>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</si>
  <si>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</si>
  <si>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</si>
  <si>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</si>
  <si>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</si>
  <si>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</si>
  <si>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</si>
  <si>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</si>
  <si>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</si>
  <si>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</si>
  <si>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</si>
  <si>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</si>
  <si>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</si>
  <si>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</si>
  <si>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</si>
  <si>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</si>
  <si>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</si>
  <si>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</si>
  <si>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</si>
  <si>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</si>
  <si>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</si>
  <si>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</si>
  <si>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</si>
  <si>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</si>
  <si>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</si>
  <si>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</si>
  <si>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</si>
  <si>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</si>
  <si>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</si>
  <si>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</si>
  <si>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</si>
  <si>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</si>
  <si>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</si>
  <si>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</si>
  <si>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</si>
  <si>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</si>
  <si>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</si>
  <si>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</si>
  <si>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</si>
  <si>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</si>
  <si>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</si>
  <si>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</si>
  <si>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</si>
  <si>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</si>
  <si>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</si>
  <si>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</si>
  <si>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</si>
  <si>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</si>
  <si>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</si>
  <si>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</si>
  <si>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</si>
  <si>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</si>
  <si>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</si>
  <si>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</si>
  <si>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</si>
  <si>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</si>
  <si>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</si>
  <si>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</si>
  <si>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</si>
  <si>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</si>
  <si>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</si>
  <si>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</si>
  <si>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</si>
  <si>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</si>
  <si>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</si>
  <si>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</si>
  <si>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</si>
  <si>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</si>
  <si>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</si>
  <si>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</si>
  <si>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</si>
  <si>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</si>
  <si>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</si>
  <si>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</si>
  <si>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</si>
  <si>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</si>
  <si>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</si>
  <si>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</si>
  <si>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</si>
  <si>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</si>
  <si>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</si>
  <si>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</si>
  <si>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</si>
  <si>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</si>
  <si>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</si>
  <si>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</si>
  <si>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</si>
  <si>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</si>
  <si>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</si>
  <si>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</si>
  <si>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</si>
  <si>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</si>
  <si>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</si>
  <si>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</si>
  <si>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</si>
  <si>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</si>
  <si>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</si>
  <si>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</si>
  <si>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</si>
  <si>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</si>
  <si>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</si>
  <si>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</si>
  <si>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</si>
  <si>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</si>
  <si>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</si>
  <si>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</si>
  <si>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</si>
  <si>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</si>
  <si>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</si>
  <si>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</si>
  <si>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</si>
  <si>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</si>
  <si>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</si>
  <si>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</si>
  <si>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</si>
  <si>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</si>
  <si>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</si>
  <si>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</si>
  <si>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</si>
  <si>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</si>
  <si>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</si>
  <si>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</si>
  <si>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</si>
  <si>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</si>
  <si>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</si>
  <si>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</si>
  <si>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</si>
  <si>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</si>
  <si>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</si>
  <si>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</si>
  <si>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</si>
  <si>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</si>
  <si>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</si>
  <si>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</si>
  <si>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</si>
  <si>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</si>
  <si>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</si>
  <si>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</si>
  <si>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</si>
  <si>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</si>
  <si>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</si>
  <si>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</si>
  <si>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</si>
  <si>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</si>
  <si>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</si>
  <si>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</si>
  <si>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</si>
  <si>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</si>
  <si>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</si>
  <si>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</si>
  <si>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</si>
  <si>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</si>
  <si>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</si>
  <si>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</si>
  <si>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</si>
  <si>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</si>
  <si>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</si>
  <si>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</si>
  <si>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</si>
  <si>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</si>
  <si>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</si>
  <si>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</si>
  <si>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</si>
  <si>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</si>
  <si>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</si>
  <si>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</si>
  <si>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</si>
  <si>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</si>
  <si>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</si>
  <si>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</si>
  <si>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</si>
  <si>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</si>
  <si>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</si>
  <si>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</si>
  <si>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</si>
  <si>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</si>
  <si>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</si>
  <si>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</si>
  <si>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</si>
  <si>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</si>
  <si>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</si>
  <si>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</si>
  <si>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</si>
  <si>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</si>
  <si>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</si>
  <si>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</si>
  <si>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</si>
  <si>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</si>
  <si>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</si>
  <si>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</si>
  <si>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</si>
  <si>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</si>
  <si>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</si>
  <si>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</si>
  <si>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</si>
  <si>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</si>
  <si>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</si>
  <si>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</si>
  <si>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</si>
  <si>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</si>
  <si>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</si>
  <si>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</si>
  <si>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</si>
  <si>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</si>
  <si>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</si>
  <si>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</si>
  <si>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</si>
  <si>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</si>
  <si>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</si>
  <si>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</si>
  <si>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</si>
  <si>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</si>
  <si>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</si>
  <si>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</si>
  <si>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</si>
  <si>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</si>
  <si>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</si>
  <si>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</si>
  <si>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</si>
  <si>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</si>
  <si>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</si>
  <si>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</si>
  <si>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</si>
  <si>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</si>
  <si>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</si>
  <si>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</si>
  <si>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</si>
  <si>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</si>
  <si>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</si>
  <si>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</si>
  <si>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</si>
  <si>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</si>
  <si>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</si>
  <si>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</si>
  <si>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</si>
  <si>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</si>
  <si>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</si>
  <si>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</si>
  <si>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</si>
  <si>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</si>
  <si>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</si>
  <si>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</si>
  <si>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</si>
  <si>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</si>
  <si>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</si>
  <si>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</si>
  <si>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</si>
  <si>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</si>
  <si>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</si>
  <si>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</si>
  <si>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</si>
  <si>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</si>
  <si>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</si>
  <si>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</si>
  <si>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</si>
  <si>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</si>
  <si>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</si>
  <si>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</si>
  <si>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</si>
  <si>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</si>
  <si>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</si>
  <si>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</si>
  <si>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</si>
  <si>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</si>
  <si>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</si>
  <si>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</si>
  <si>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</si>
  <si>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</si>
  <si>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</si>
  <si>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</si>
  <si>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</si>
  <si>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</si>
  <si>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</si>
  <si>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</si>
  <si>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</si>
  <si>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</si>
  <si>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</si>
  <si>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</si>
  <si>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</si>
  <si>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</si>
  <si>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</si>
  <si>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</si>
  <si>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</si>
  <si>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</si>
  <si>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</si>
  <si>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</si>
  <si>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</si>
  <si>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</si>
  <si>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</si>
  <si>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</si>
  <si>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</si>
  <si>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</si>
  <si>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</si>
  <si>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</si>
  <si>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</si>
  <si>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</si>
  <si>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</si>
  <si>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</si>
  <si>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</si>
  <si>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</si>
  <si>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</si>
  <si>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</si>
  <si>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</si>
  <si>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</si>
  <si>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</si>
  <si>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</si>
  <si>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</si>
  <si>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</si>
  <si>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</si>
  <si>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</si>
  <si>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</si>
  <si>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</si>
  <si>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</si>
  <si>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</si>
  <si>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</si>
  <si>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</si>
  <si>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</si>
  <si>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</si>
  <si>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</si>
  <si>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</si>
  <si>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</si>
  <si>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</si>
  <si>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</si>
  <si>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</si>
  <si>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</si>
  <si>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</si>
  <si>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</si>
  <si>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</si>
  <si>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</si>
  <si>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</si>
  <si>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</si>
  <si>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</si>
  <si>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</si>
  <si>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</si>
  <si>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</si>
  <si>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</si>
  <si>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</si>
  <si>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</si>
  <si>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</si>
  <si>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</si>
  <si>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</si>
  <si>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</si>
  <si>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</si>
  <si>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</si>
  <si>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</si>
  <si>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</si>
  <si>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</si>
  <si>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</si>
  <si>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</si>
  <si>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</si>
  <si>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</si>
  <si>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</si>
  <si>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</si>
  <si>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</si>
  <si>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</si>
  <si>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</si>
  <si>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</si>
  <si>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</si>
  <si>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</si>
  <si>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</si>
  <si>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</si>
  <si>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</si>
  <si>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</si>
  <si>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</si>
  <si>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</si>
  <si>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</si>
  <si>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</si>
  <si>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</si>
  <si>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</si>
  <si>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</si>
  <si>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</si>
  <si>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</si>
  <si>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</si>
  <si>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</si>
  <si>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</si>
  <si>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</si>
  <si>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</si>
  <si>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</si>
  <si>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</si>
  <si>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</si>
  <si>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</si>
  <si>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</si>
  <si>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</si>
  <si>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</si>
  <si>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</si>
  <si>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</si>
  <si>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</si>
  <si>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</si>
  <si>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</si>
  <si>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</si>
  <si>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</si>
  <si>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</si>
  <si>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</si>
  <si>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</si>
  <si>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</si>
  <si>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</si>
  <si>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</si>
  <si>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</si>
  <si>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</si>
  <si>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</si>
  <si>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</si>
  <si>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</si>
  <si>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</si>
  <si>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</si>
  <si>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</si>
  <si>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</si>
  <si>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</si>
  <si>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</si>
  <si>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</si>
  <si>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</si>
  <si>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</si>
  <si>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</si>
  <si>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</si>
  <si>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</si>
  <si>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</si>
  <si>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</si>
  <si>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</si>
  <si>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</si>
  <si>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</si>
  <si>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</si>
  <si>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</si>
  <si>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</si>
  <si>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</si>
  <si>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</si>
  <si>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</si>
  <si>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</si>
  <si>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</si>
  <si>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</si>
  <si>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</si>
  <si>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</si>
  <si>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</si>
  <si>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</si>
  <si>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</si>
  <si>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</si>
  <si>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</si>
  <si>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</si>
  <si>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</si>
  <si>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</si>
  <si>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</si>
  <si>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</si>
  <si>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</si>
  <si>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</si>
  <si>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</si>
  <si>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</si>
  <si>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</si>
  <si>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</si>
  <si>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</si>
  <si>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</si>
  <si>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</si>
  <si>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</si>
  <si>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</si>
  <si>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</si>
  <si>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</si>
  <si>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</si>
  <si>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</si>
  <si>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</si>
  <si>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</si>
  <si>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</si>
  <si>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</si>
  <si>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</si>
  <si>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</si>
  <si>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</si>
  <si>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</si>
  <si>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</si>
  <si>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</si>
  <si>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</si>
  <si>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</si>
  <si>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</si>
  <si>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</si>
  <si>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</si>
  <si>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</si>
  <si>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</si>
  <si>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</si>
  <si>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</si>
  <si>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</si>
  <si>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</si>
  <si>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</si>
  <si>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</si>
  <si>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</si>
  <si>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</si>
  <si>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</si>
  <si>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</si>
  <si>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</si>
  <si>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</si>
  <si>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</si>
  <si>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</si>
  <si>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</si>
  <si>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</si>
  <si>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</si>
  <si>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</si>
  <si>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</si>
  <si>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</si>
  <si>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</si>
  <si>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</si>
  <si>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</si>
  <si>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</si>
  <si>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</si>
  <si>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</si>
  <si>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</si>
  <si>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</si>
  <si>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</si>
  <si>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</si>
  <si>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</si>
  <si>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</si>
  <si>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</si>
  <si>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</si>
  <si>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</si>
  <si>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</si>
  <si>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</si>
  <si>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</si>
  <si>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</si>
  <si>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</si>
  <si>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</si>
  <si>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</si>
  <si>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</si>
  <si>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</si>
  <si>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</si>
  <si>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</si>
  <si>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</si>
  <si>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</si>
  <si>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</si>
  <si>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</si>
  <si>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</si>
  <si>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</si>
  <si>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</si>
  <si>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</si>
  <si>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</si>
  <si>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</si>
  <si>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</si>
  <si>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</si>
  <si>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</si>
  <si>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</si>
  <si>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</si>
  <si>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</si>
  <si>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</si>
  <si>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</si>
  <si>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</si>
  <si>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</si>
  <si>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</si>
  <si>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</si>
  <si>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</si>
  <si>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</si>
  <si>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</si>
  <si>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</si>
  <si>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</si>
  <si>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</si>
  <si>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</si>
  <si>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</si>
  <si>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</si>
  <si>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</si>
  <si>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</si>
  <si>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</si>
  <si>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</si>
  <si>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</si>
  <si>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</si>
  <si>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</si>
  <si>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</si>
  <si>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</si>
  <si>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</si>
  <si>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</si>
  <si>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</si>
  <si>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</si>
  <si>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</si>
  <si>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</si>
  <si>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</si>
  <si>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</si>
  <si>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</si>
  <si>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</si>
  <si>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</si>
  <si>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</si>
  <si>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</si>
  <si>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</si>
  <si>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</si>
  <si>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</si>
  <si>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</si>
  <si>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</si>
  <si>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</si>
  <si>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</si>
  <si>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</si>
  <si>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</si>
  <si>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</si>
  <si>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</si>
  <si>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</si>
  <si>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</si>
  <si>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</si>
  <si>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</si>
  <si>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</si>
  <si>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</si>
  <si>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</si>
  <si>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</si>
  <si>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</si>
  <si>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</si>
  <si>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</si>
  <si>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</si>
  <si>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</si>
  <si>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</si>
  <si>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</si>
  <si>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</si>
  <si>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</si>
  <si>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</si>
  <si>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</si>
  <si>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</si>
  <si>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</si>
  <si>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</si>
  <si>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</si>
  <si>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</si>
  <si>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</si>
  <si>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</si>
  <si>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</si>
  <si>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</si>
  <si>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</si>
  <si>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</si>
  <si>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</si>
  <si>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</si>
  <si>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</si>
  <si>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</si>
  <si>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</si>
  <si>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</si>
  <si>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</si>
  <si>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</si>
  <si>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</si>
  <si>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</si>
  <si>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</si>
  <si>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</si>
  <si>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</si>
  <si>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</si>
  <si>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</si>
  <si>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</si>
  <si>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</si>
  <si>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</si>
  <si>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</si>
  <si>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</si>
  <si>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</si>
  <si>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</si>
  <si>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</si>
  <si>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</si>
  <si>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</si>
  <si>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</si>
  <si>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</si>
  <si>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</si>
  <si>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</si>
  <si>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</si>
  <si>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</si>
  <si>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</si>
  <si>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</si>
  <si>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</si>
  <si>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</si>
  <si>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</si>
  <si>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</si>
  <si>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</si>
  <si>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</si>
  <si>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</si>
  <si>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</si>
  <si>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</si>
  <si>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</si>
  <si>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</si>
  <si>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</si>
  <si>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</si>
  <si>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</si>
  <si>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</si>
  <si>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</si>
  <si>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</si>
  <si>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</si>
  <si>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</si>
  <si>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</si>
  <si>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</si>
  <si>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</si>
  <si>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</si>
  <si>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</si>
  <si>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</si>
  <si>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</si>
  <si>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</si>
  <si>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</si>
  <si>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</si>
  <si>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</si>
  <si>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</si>
  <si>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</si>
  <si>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</si>
  <si>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</si>
  <si>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</si>
  <si>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</si>
  <si>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</si>
  <si>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</si>
  <si>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</si>
  <si>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</si>
  <si>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</si>
  <si>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</si>
  <si>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</si>
  <si>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</si>
  <si>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</si>
  <si>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</si>
  <si>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</si>
  <si>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</si>
  <si>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</si>
  <si>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</si>
  <si>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</si>
  <si>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</si>
  <si>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</si>
  <si>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</si>
  <si>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</si>
  <si>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</si>
  <si>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</si>
  <si>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</si>
  <si>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</si>
  <si>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</si>
  <si>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</si>
  <si>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</si>
  <si>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</si>
  <si>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</si>
  <si>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</si>
  <si>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</si>
  <si>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</si>
  <si>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</si>
  <si>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</si>
  <si>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</si>
  <si>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</si>
  <si>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</si>
  <si>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</si>
  <si>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</si>
  <si>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</si>
  <si>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</si>
  <si>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</si>
  <si>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</si>
  <si>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</si>
  <si>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</si>
  <si>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</si>
  <si>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</si>
  <si>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</si>
  <si>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</si>
  <si>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</si>
  <si>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</si>
  <si>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</si>
  <si>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</si>
  <si>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</si>
  <si>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</si>
  <si>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</si>
  <si>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</si>
  <si>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</si>
  <si>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</si>
  <si>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</si>
  <si>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</si>
  <si>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</si>
  <si>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</si>
  <si>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</si>
  <si>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</si>
  <si>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</si>
  <si>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</si>
  <si>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</si>
  <si>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</si>
  <si>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</si>
  <si>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</si>
  <si>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</si>
  <si>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</si>
  <si>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</si>
  <si>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</si>
  <si>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</si>
  <si>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</si>
  <si>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</si>
  <si>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</si>
  <si>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</si>
  <si>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</si>
  <si>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</si>
  <si>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</si>
  <si>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</si>
  <si>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</si>
  <si>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</si>
  <si>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</si>
  <si>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</si>
  <si>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</si>
  <si>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</si>
  <si>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</si>
  <si>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</si>
  <si>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</si>
  <si>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</si>
  <si>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</si>
  <si>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</si>
  <si>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</si>
  <si>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</si>
  <si>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</si>
  <si>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</si>
  <si>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</si>
  <si>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</si>
  <si>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</si>
  <si>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</si>
  <si>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</si>
  <si>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</si>
  <si>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</si>
  <si>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</si>
  <si>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</si>
  <si>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</si>
  <si>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</si>
  <si>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</si>
  <si>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</si>
  <si>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</si>
  <si>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</si>
  <si>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</si>
  <si>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</si>
  <si>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</si>
  <si>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</si>
  <si>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</si>
  <si>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</si>
  <si>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</si>
  <si>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</si>
  <si>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</si>
  <si>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</si>
  <si>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</si>
  <si>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</si>
  <si>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</si>
  <si>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</si>
  <si>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</si>
  <si>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</si>
  <si>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</si>
  <si>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</si>
  <si>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</si>
  <si>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</si>
  <si>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</si>
  <si>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</si>
  <si>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</si>
  <si>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</si>
  <si>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</si>
  <si>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</si>
  <si>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</si>
  <si>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</si>
  <si>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</si>
  <si>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</si>
  <si>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</si>
  <si>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</si>
  <si>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</si>
  <si>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</si>
  <si>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</si>
  <si>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</si>
  <si>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</si>
  <si>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</si>
  <si>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</si>
  <si>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</si>
  <si>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</si>
  <si>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</si>
  <si>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</si>
  <si>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</si>
  <si>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</si>
  <si>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</si>
  <si>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</si>
  <si>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</si>
  <si>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</si>
  <si>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</si>
  <si>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</si>
  <si>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</si>
  <si>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</si>
  <si>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</si>
  <si>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</si>
  <si>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</si>
  <si>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</si>
  <si>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</si>
  <si>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</si>
  <si>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</si>
  <si>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</si>
  <si>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</si>
  <si>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</si>
  <si>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</si>
  <si>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</si>
  <si>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</si>
  <si>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</si>
  <si>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</si>
  <si>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</si>
  <si>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</si>
  <si>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</si>
  <si>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</si>
  <si>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</si>
  <si>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</si>
  <si>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</si>
  <si>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</si>
  <si>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</si>
  <si>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</si>
  <si>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</si>
  <si>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</si>
  <si>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</si>
  <si>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</si>
  <si>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</si>
  <si>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</si>
  <si>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</si>
  <si>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</si>
  <si>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</si>
  <si>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</si>
  <si>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</si>
  <si>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</si>
  <si>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</si>
  <si>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</si>
  <si>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</si>
  <si>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</si>
  <si>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</si>
  <si>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</si>
  <si>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</si>
  <si>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</si>
  <si>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</si>
  <si>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</si>
  <si>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</si>
  <si>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</si>
  <si>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</si>
  <si>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</si>
  <si>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</si>
  <si>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</si>
  <si>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</si>
  <si>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</si>
  <si>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</si>
  <si>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</si>
  <si>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</si>
  <si>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</si>
  <si>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</si>
  <si>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</si>
  <si>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</si>
  <si>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</si>
  <si>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</si>
  <si>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</si>
  <si>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</si>
  <si>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</si>
  <si>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</si>
  <si>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</si>
  <si>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</si>
  <si>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</si>
  <si>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</si>
  <si>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</si>
  <si>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</si>
  <si>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</si>
  <si>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</si>
  <si>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</si>
  <si>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</si>
  <si>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</si>
  <si>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</si>
  <si>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</si>
  <si>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</si>
  <si>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</si>
  <si>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</si>
  <si>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</si>
  <si>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</si>
  <si>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</si>
  <si>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</si>
  <si>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</si>
  <si>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</si>
  <si>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</si>
  <si>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</si>
  <si>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</si>
  <si>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</si>
  <si>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</si>
  <si>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</si>
  <si>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</si>
  <si>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</si>
  <si>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</si>
  <si>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</si>
  <si>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</si>
  <si>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</si>
  <si>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</si>
  <si>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</si>
  <si>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</si>
  <si>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</si>
  <si>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</si>
  <si>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</si>
  <si>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</si>
  <si>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</si>
  <si>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</si>
  <si>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</si>
  <si>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</si>
  <si>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</si>
  <si>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</si>
  <si>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</si>
  <si>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</si>
  <si>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</si>
  <si>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</si>
  <si>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</si>
  <si>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</si>
  <si>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</si>
  <si>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</si>
  <si>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</si>
  <si>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</si>
  <si>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</si>
  <si>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</si>
  <si>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</si>
  <si>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</si>
  <si>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</si>
  <si>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</si>
  <si>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</si>
  <si>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</si>
  <si>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</si>
  <si>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</si>
  <si>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</si>
  <si>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</si>
  <si>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</si>
  <si>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</si>
  <si>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</si>
  <si>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</si>
  <si>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</si>
  <si>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</si>
  <si>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</si>
  <si>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</si>
  <si>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</si>
  <si>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</si>
  <si>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</si>
  <si>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</si>
  <si>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</si>
  <si>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</si>
  <si>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</si>
  <si>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</si>
  <si>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</si>
  <si>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</si>
  <si>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</si>
  <si>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</si>
  <si>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</si>
  <si>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</si>
  <si>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</si>
  <si>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</si>
  <si>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</si>
  <si>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</si>
  <si>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</si>
  <si>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</si>
  <si>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</si>
  <si>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</si>
  <si>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</si>
  <si>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</si>
  <si>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</si>
  <si>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</si>
  <si>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</si>
  <si>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</si>
  <si>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</si>
  <si>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</si>
  <si>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</si>
  <si>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</si>
  <si>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</si>
  <si>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</si>
  <si>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</si>
  <si>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</si>
  <si>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</si>
  <si>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</si>
  <si>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</si>
  <si>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</si>
  <si>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</si>
  <si>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</si>
  <si>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</si>
  <si>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</si>
  <si>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</si>
  <si>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</si>
  <si>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</si>
  <si>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</si>
  <si>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</si>
  <si>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</si>
  <si>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</si>
  <si>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</si>
  <si>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</si>
  <si>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</si>
  <si>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</si>
  <si>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</si>
  <si>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</si>
  <si>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</si>
  <si>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</si>
  <si>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</si>
  <si>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</si>
  <si>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</si>
  <si>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</si>
  <si>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</si>
  <si>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</si>
  <si>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</si>
  <si>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</si>
  <si>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</si>
  <si>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</si>
  <si>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</si>
  <si>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</si>
  <si>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</si>
  <si>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</si>
  <si>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</si>
  <si>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</si>
  <si>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</si>
  <si>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</si>
  <si>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</si>
  <si>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</si>
  <si>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</si>
  <si>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</si>
  <si>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</si>
  <si>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</si>
  <si>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</si>
  <si>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</si>
  <si>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</si>
  <si>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</si>
  <si>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</si>
  <si>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</si>
  <si>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</si>
  <si>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</si>
  <si>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</si>
  <si>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</si>
  <si>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</si>
  <si>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</si>
  <si>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</si>
  <si>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</si>
  <si>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</si>
  <si>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</si>
  <si>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</si>
  <si>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</si>
  <si>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</si>
  <si>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</si>
  <si>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</si>
  <si>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</si>
  <si>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</si>
  <si>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</si>
  <si>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</si>
  <si>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</si>
  <si>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</si>
  <si>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</si>
  <si>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</si>
  <si>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</si>
  <si>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</si>
  <si>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</si>
  <si>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</si>
  <si>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</si>
  <si>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</si>
  <si>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</si>
  <si>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</si>
  <si>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</si>
  <si>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</si>
  <si>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</si>
  <si>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</si>
  <si>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</si>
  <si>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</si>
  <si>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</si>
  <si>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</si>
  <si>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</si>
  <si>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</si>
  <si>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</si>
  <si>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</si>
  <si>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</si>
  <si>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</si>
  <si>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</si>
  <si>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</si>
  <si>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</si>
  <si>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</si>
  <si>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</si>
  <si>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</si>
  <si>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</si>
  <si>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</si>
  <si>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</si>
  <si>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</si>
  <si>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</si>
  <si>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</si>
  <si>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</si>
  <si>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</si>
  <si>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</si>
  <si>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</si>
  <si>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</si>
  <si>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</si>
  <si>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</si>
  <si>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</si>
  <si>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</si>
  <si>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</si>
  <si>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</si>
  <si>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</si>
  <si>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</si>
  <si>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</si>
  <si>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</si>
  <si>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</si>
  <si>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</si>
  <si>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</si>
  <si>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</si>
  <si>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</si>
  <si>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</si>
  <si>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</si>
  <si>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</si>
  <si>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</si>
  <si>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</si>
  <si>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</si>
  <si>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</si>
  <si>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</si>
  <si>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</si>
  <si>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</si>
  <si>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</si>
  <si>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</si>
  <si>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</si>
  <si>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</si>
  <si>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</si>
  <si>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</si>
  <si>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</si>
  <si>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</si>
  <si>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</si>
  <si>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</si>
  <si>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</si>
  <si>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</si>
  <si>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</si>
  <si>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</si>
  <si>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</si>
  <si>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</si>
  <si>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</si>
  <si>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</si>
  <si>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</si>
  <si>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</si>
  <si>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</si>
  <si>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</si>
  <si>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</si>
  <si>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</si>
  <si>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</si>
  <si>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</si>
  <si>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</si>
  <si>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</si>
  <si>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</si>
  <si>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</si>
  <si>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</si>
  <si>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</si>
  <si>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</si>
  <si>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</si>
  <si>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</si>
  <si>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</si>
  <si>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</si>
  <si>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</si>
  <si>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</si>
  <si>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</si>
  <si>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</si>
  <si>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</si>
  <si>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</si>
  <si>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</si>
  <si>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</si>
  <si>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</si>
  <si>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</si>
  <si>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</si>
  <si>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</si>
  <si>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</si>
  <si>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</si>
  <si>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</si>
  <si>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</si>
  <si>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</si>
  <si>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</si>
  <si>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</si>
  <si>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</si>
  <si>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</si>
  <si>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</si>
  <si>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</si>
  <si>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</si>
  <si>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</si>
  <si>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</si>
  <si>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</si>
  <si>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</si>
  <si>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</si>
  <si>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</si>
  <si>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</si>
  <si>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</si>
  <si>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</si>
  <si>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</si>
  <si>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</si>
  <si>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</si>
  <si>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</si>
  <si>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</si>
  <si>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</si>
  <si>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</si>
  <si>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</si>
  <si>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</si>
  <si>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</si>
  <si>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</si>
  <si>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</si>
  <si>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</si>
  <si>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</si>
  <si>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</si>
  <si>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</si>
  <si>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</si>
  <si>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</si>
  <si>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</si>
  <si>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</si>
  <si>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</si>
  <si>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</si>
  <si>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</si>
  <si>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</si>
  <si>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</si>
  <si>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</si>
  <si>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</si>
  <si>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</si>
  <si>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</si>
  <si>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</si>
  <si>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</si>
  <si>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</si>
  <si>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</si>
  <si>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</si>
  <si>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</si>
  <si>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</si>
  <si>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</si>
  <si>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</si>
  <si>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</si>
  <si>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</si>
  <si>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</si>
  <si>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</si>
  <si>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</si>
  <si>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</si>
  <si>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</si>
  <si>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</si>
  <si>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</si>
  <si>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</si>
  <si>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</si>
  <si>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</si>
  <si>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</si>
  <si>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</si>
  <si>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</si>
  <si>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</si>
  <si>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</si>
  <si>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</si>
  <si>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</si>
  <si>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</si>
  <si>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</si>
  <si>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</si>
  <si>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</si>
  <si>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</si>
  <si>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</si>
  <si>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</si>
  <si>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</si>
  <si>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</si>
  <si>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</si>
  <si>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</si>
  <si>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</si>
  <si>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</si>
  <si>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</si>
  <si>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</si>
  <si>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</si>
  <si>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</si>
  <si>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</si>
  <si>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</si>
  <si>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</si>
  <si>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</si>
  <si>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</si>
  <si>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</si>
  <si>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</si>
  <si>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</si>
  <si>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</si>
  <si>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</si>
  <si>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</si>
  <si>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</si>
  <si>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</si>
  <si>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</si>
  <si>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</si>
  <si>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</si>
  <si>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</si>
  <si>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</si>
  <si>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</si>
  <si>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</si>
  <si>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</si>
  <si>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</si>
  <si>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</si>
  <si>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</si>
  <si>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</si>
  <si>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</si>
  <si>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</si>
  <si>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</si>
  <si>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</si>
  <si>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</si>
  <si>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</si>
  <si>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</si>
  <si>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</si>
  <si>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</si>
  <si>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</si>
  <si>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</si>
  <si>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</si>
  <si>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</si>
  <si>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</si>
  <si>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</si>
  <si>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</si>
  <si>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</si>
  <si>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</si>
  <si>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</si>
  <si>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</si>
  <si>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</si>
  <si>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</si>
  <si>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</si>
  <si>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</si>
  <si>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</si>
  <si>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</si>
  <si>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</si>
  <si>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</si>
  <si>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</si>
  <si>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</si>
  <si>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</si>
  <si>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</si>
  <si>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</si>
  <si>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</si>
  <si>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</si>
  <si>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</si>
  <si>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</si>
  <si>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</si>
  <si>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</si>
  <si>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</si>
  <si>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</si>
  <si>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</si>
  <si>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</si>
  <si>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</si>
  <si>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</si>
  <si>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</si>
  <si>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</si>
  <si>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</si>
  <si>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</si>
  <si>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</si>
  <si>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</si>
  <si>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</si>
  <si>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</si>
  <si>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</si>
  <si>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</si>
  <si>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</si>
  <si>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</si>
  <si>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</si>
  <si>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</si>
  <si>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</si>
  <si>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</si>
  <si>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</si>
  <si>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</si>
  <si>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</si>
  <si>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</si>
  <si>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</si>
  <si>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</si>
  <si>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</si>
  <si>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</si>
  <si>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</si>
  <si>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</si>
  <si>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</si>
  <si>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</si>
  <si>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</si>
  <si>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</si>
  <si>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</si>
  <si>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</si>
  <si>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</si>
  <si>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</si>
  <si>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</si>
  <si>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</si>
  <si>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</si>
  <si>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</si>
  <si>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</si>
  <si>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</si>
  <si>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</si>
  <si>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</si>
  <si>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</si>
  <si>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</si>
  <si>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</si>
  <si>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</si>
  <si>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</si>
  <si>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</si>
  <si>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</si>
  <si>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</si>
  <si>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</si>
  <si>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</si>
  <si>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</si>
  <si>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</si>
  <si>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</si>
  <si>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</si>
  <si>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</si>
  <si>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</si>
  <si>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</si>
  <si>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</si>
  <si>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</si>
  <si>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</si>
  <si>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</si>
  <si>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</si>
  <si>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</si>
  <si>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</si>
  <si>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</si>
  <si>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</si>
  <si>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</si>
  <si>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</si>
  <si>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</si>
  <si>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</si>
  <si>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</si>
  <si>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</si>
  <si>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</si>
  <si>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</si>
  <si>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</si>
  <si>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</si>
  <si>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</si>
  <si>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</si>
  <si>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</si>
  <si>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</si>
  <si>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</si>
  <si>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</si>
  <si>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</si>
  <si>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</si>
  <si>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</si>
  <si>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</si>
  <si>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</si>
  <si>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</si>
  <si>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</si>
  <si>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</si>
  <si>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</si>
  <si>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</si>
  <si>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</si>
  <si>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</si>
  <si>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</si>
  <si>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</si>
  <si>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</si>
  <si>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</si>
  <si>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</si>
  <si>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</si>
  <si>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</si>
  <si>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</si>
  <si>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</si>
  <si>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</si>
  <si>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</si>
  <si>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</si>
  <si>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</si>
  <si>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</si>
  <si>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</si>
  <si>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</si>
  <si>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</si>
  <si>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</si>
  <si>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</si>
  <si>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</si>
  <si>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</si>
  <si>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</si>
  <si>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</si>
  <si>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</si>
  <si>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</si>
  <si>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</si>
  <si>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</si>
  <si>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</si>
  <si>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</si>
  <si>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</si>
  <si>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</si>
  <si>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</si>
  <si>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</si>
  <si>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</si>
  <si>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</si>
  <si>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</si>
  <si>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</si>
  <si>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</si>
  <si>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</si>
  <si>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</si>
  <si>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</si>
  <si>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</si>
  <si>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</si>
  <si>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</si>
  <si>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</si>
  <si>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</si>
  <si>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</si>
  <si>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</si>
  <si>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</si>
  <si>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</si>
  <si>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</si>
  <si>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</si>
  <si>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</si>
  <si>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</si>
  <si>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</si>
  <si>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</si>
  <si>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</si>
  <si>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</si>
  <si>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</si>
  <si>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</si>
  <si>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</si>
  <si>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</si>
  <si>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</si>
  <si>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</si>
  <si>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</si>
  <si>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</si>
  <si>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</si>
  <si>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</si>
  <si>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</si>
  <si>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</si>
  <si>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</si>
  <si>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</si>
  <si>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</si>
  <si>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</si>
  <si>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</si>
  <si>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</si>
  <si>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</si>
  <si>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</si>
  <si>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</si>
  <si>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</si>
  <si>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</si>
  <si>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</si>
  <si>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</si>
  <si>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</si>
  <si>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</si>
  <si>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</si>
  <si>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</si>
  <si>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</si>
  <si>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</si>
  <si>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</si>
  <si>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</si>
  <si>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</si>
  <si>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</si>
  <si>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</si>
  <si>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</si>
  <si>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</si>
  <si>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</si>
  <si>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</si>
  <si>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</si>
  <si>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</si>
  <si>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</si>
  <si>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</si>
  <si>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</si>
  <si>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</si>
  <si>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</si>
  <si>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</si>
  <si>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</si>
  <si>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</si>
  <si>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</si>
  <si>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</si>
  <si>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</si>
  <si>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</si>
  <si>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</si>
  <si>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</si>
  <si>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</si>
  <si>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</si>
  <si>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</si>
  <si>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</si>
  <si>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</si>
  <si>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</si>
  <si>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</si>
  <si>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</si>
  <si>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</si>
  <si>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</si>
  <si>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</si>
  <si>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</si>
  <si>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</si>
  <si>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</si>
  <si>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</si>
  <si>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</si>
  <si>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</si>
  <si>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</si>
  <si>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</si>
  <si>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</si>
  <si>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</si>
  <si>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</si>
  <si>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</si>
  <si>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</si>
  <si>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</si>
  <si>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</si>
  <si>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</si>
  <si>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</si>
  <si>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</si>
  <si>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</si>
  <si>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</si>
  <si>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</si>
  <si>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</si>
  <si>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</si>
  <si>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</si>
  <si>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</si>
  <si>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</si>
  <si>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</si>
  <si>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</si>
  <si>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</si>
  <si>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</si>
  <si>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</si>
  <si>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</si>
  <si>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</si>
  <si>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</si>
  <si>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</si>
  <si>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</si>
  <si>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</si>
  <si>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</si>
  <si>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</si>
  <si>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</si>
  <si>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</si>
  <si>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</si>
  <si>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</si>
  <si>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</si>
  <si>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</si>
  <si>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</si>
  <si>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</si>
  <si>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</si>
  <si>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</si>
  <si>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</si>
  <si>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</si>
  <si>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</si>
  <si>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</si>
  <si>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</si>
  <si>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</si>
  <si>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</si>
  <si>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</si>
  <si>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</si>
  <si>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</si>
  <si>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</si>
  <si>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</si>
  <si>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</si>
  <si>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</si>
  <si>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</si>
  <si>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</si>
  <si>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</si>
  <si>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</si>
  <si>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</si>
  <si>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</si>
  <si>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</si>
  <si>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</si>
  <si>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</si>
  <si>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</si>
  <si>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</si>
  <si>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</si>
  <si>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</si>
  <si>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</si>
  <si>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</si>
  <si>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</si>
  <si>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</si>
  <si>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</si>
  <si>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</si>
  <si>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</si>
  <si>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</si>
  <si>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</si>
  <si>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</si>
  <si>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</si>
  <si>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</si>
  <si>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</si>
  <si>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</si>
  <si>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</si>
  <si>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</si>
  <si>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</si>
  <si>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</si>
  <si>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</si>
  <si>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</si>
  <si>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</si>
  <si>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</si>
  <si>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</si>
  <si>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</si>
  <si>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</si>
  <si>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</si>
  <si>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</si>
  <si>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</si>
  <si>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</si>
  <si>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</si>
  <si>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</si>
  <si>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</si>
  <si>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</si>
  <si>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</si>
  <si>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</si>
  <si>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</si>
  <si>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</si>
  <si>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</si>
  <si>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</si>
  <si>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</si>
  <si>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</si>
  <si>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</si>
  <si>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</si>
  <si>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</si>
  <si>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</si>
  <si>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</si>
  <si>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</si>
  <si>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</si>
  <si>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</si>
  <si>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</si>
  <si>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</si>
  <si>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</si>
  <si>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</si>
  <si>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</si>
  <si>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</si>
  <si>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</si>
  <si>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</si>
  <si>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</si>
  <si>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</si>
  <si>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</si>
  <si>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</si>
  <si>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</si>
  <si>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</si>
  <si>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</si>
  <si>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</si>
  <si>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</si>
  <si>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</si>
  <si>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</si>
  <si>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</si>
  <si>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</si>
  <si>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</si>
  <si>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</si>
  <si>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</si>
  <si>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</si>
  <si>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</si>
  <si>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</si>
  <si>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</si>
  <si>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</si>
  <si>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</si>
  <si>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</si>
  <si>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</si>
  <si>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</si>
  <si>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</si>
  <si>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</si>
  <si>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</si>
  <si>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</si>
  <si>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</si>
  <si>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</si>
  <si>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</si>
  <si>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</si>
  <si>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</si>
  <si>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</si>
  <si>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</si>
  <si>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</si>
  <si>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</si>
  <si>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</si>
  <si>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</si>
  <si>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</si>
  <si>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</si>
  <si>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</si>
  <si>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</si>
  <si>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</si>
  <si>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</si>
  <si>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</si>
  <si>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</si>
  <si>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</si>
  <si>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</si>
  <si>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</si>
  <si>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</si>
  <si>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</si>
  <si>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</si>
  <si>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</si>
  <si>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</si>
  <si>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</si>
  <si>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</si>
  <si>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</si>
  <si>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</si>
  <si>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</si>
  <si>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</si>
  <si>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</si>
  <si>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</si>
  <si>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</si>
  <si>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</si>
  <si>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</si>
  <si>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</si>
  <si>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</si>
  <si>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</si>
  <si>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</si>
  <si>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</si>
  <si>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</si>
  <si>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</si>
  <si>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</si>
  <si>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</si>
  <si>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</si>
  <si>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</si>
  <si>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</si>
  <si>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</si>
  <si>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</si>
  <si>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</si>
  <si>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</si>
  <si>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</si>
  <si>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</si>
  <si>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</si>
  <si>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</si>
  <si>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</si>
  <si>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</si>
  <si>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</si>
  <si>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</si>
  <si>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</si>
  <si>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</si>
  <si>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</si>
  <si>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</si>
  <si>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</si>
  <si>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</si>
  <si>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</si>
  <si>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</si>
  <si>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</si>
  <si>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</si>
  <si>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</si>
  <si>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</si>
  <si>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</si>
  <si>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</si>
  <si>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</si>
  <si>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</si>
  <si>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</si>
  <si>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</si>
  <si>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</si>
  <si>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</si>
  <si>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</si>
  <si>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</si>
  <si>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</si>
  <si>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</si>
  <si>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</si>
  <si>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</si>
  <si>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</si>
  <si>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</si>
  <si>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</si>
  <si>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</si>
  <si>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</si>
  <si>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</si>
  <si>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</si>
  <si>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</si>
  <si>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</si>
  <si>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</si>
  <si>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</si>
  <si>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</si>
  <si>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</si>
  <si>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</si>
  <si>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</si>
  <si>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</si>
  <si>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</si>
  <si>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</si>
  <si>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</si>
  <si>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</si>
  <si>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</si>
  <si>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</si>
  <si>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</si>
  <si>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</si>
  <si>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</si>
  <si>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</si>
  <si>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</si>
  <si>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</si>
  <si>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</si>
  <si>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</si>
  <si>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</si>
  <si>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</si>
  <si>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</si>
  <si>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</si>
  <si>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</si>
  <si>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</si>
  <si>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</si>
  <si>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</si>
  <si>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</si>
  <si>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</si>
  <si>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</si>
  <si>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</si>
  <si>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</si>
  <si>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</si>
  <si>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</si>
  <si>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</si>
  <si>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</si>
  <si>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</si>
  <si>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</si>
  <si>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</si>
  <si>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</si>
  <si>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</si>
  <si>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</si>
  <si>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</si>
  <si>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</si>
  <si>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</si>
  <si>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</si>
  <si>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</si>
  <si>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</si>
  <si>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</si>
  <si>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</si>
  <si>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</si>
  <si>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</si>
  <si>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</si>
  <si>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</si>
  <si>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</si>
  <si>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</si>
  <si>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</si>
  <si>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</si>
  <si>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</si>
  <si>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</si>
  <si>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</si>
  <si>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</si>
  <si>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</si>
  <si>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</si>
  <si>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</si>
  <si>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</si>
  <si>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</si>
  <si>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</si>
  <si>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</si>
  <si>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</si>
  <si>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</si>
  <si>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</si>
  <si>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</si>
  <si>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</si>
  <si>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</si>
  <si>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</si>
  <si>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</si>
  <si>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</si>
  <si>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</si>
  <si>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</si>
  <si>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</si>
  <si>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</si>
  <si>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</si>
  <si>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</si>
  <si>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</si>
  <si>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</si>
  <si>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</si>
  <si>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</si>
  <si>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</si>
  <si>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</si>
  <si>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</si>
  <si>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</si>
  <si>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</si>
  <si>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</si>
  <si>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</si>
  <si>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</si>
  <si>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</si>
  <si>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</si>
  <si>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</si>
  <si>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</si>
  <si>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</si>
  <si>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</si>
  <si>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</si>
  <si>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</si>
  <si>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</si>
  <si>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</si>
  <si>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</si>
  <si>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</si>
  <si>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</si>
  <si>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</si>
  <si>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</si>
  <si>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</si>
  <si>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</si>
  <si>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</si>
  <si>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</si>
  <si>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</si>
  <si>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</si>
  <si>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</si>
  <si>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</si>
  <si>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</si>
  <si>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</si>
  <si>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</si>
  <si>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</si>
  <si>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</si>
  <si>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</si>
  <si>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</si>
  <si>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</si>
  <si>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</si>
  <si>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</si>
  <si>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</si>
  <si>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</si>
  <si>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</si>
  <si>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</si>
  <si>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</si>
  <si>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</si>
  <si>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</si>
  <si>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</si>
  <si>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</si>
  <si>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</si>
  <si>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</si>
  <si>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</si>
  <si>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</si>
  <si>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</si>
  <si>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</si>
  <si>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</si>
  <si>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</si>
  <si>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</si>
  <si>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</si>
  <si>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</si>
  <si>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</si>
  <si>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</si>
  <si>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</si>
  <si>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</si>
  <si>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</si>
  <si>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</si>
  <si>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</si>
  <si>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</si>
  <si>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</si>
  <si>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</si>
  <si>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</si>
  <si>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</si>
  <si>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</si>
  <si>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</si>
  <si>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</si>
  <si>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</si>
  <si>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</si>
  <si>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</si>
  <si>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</si>
  <si>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</si>
  <si>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</si>
  <si>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</si>
  <si>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</si>
  <si>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</si>
  <si>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</si>
  <si>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</si>
  <si>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</si>
  <si>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</si>
  <si>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</si>
  <si>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</si>
  <si>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</si>
  <si>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</si>
  <si>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</si>
  <si>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</si>
  <si>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</si>
  <si>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</si>
  <si>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</si>
  <si>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</si>
  <si>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</si>
  <si>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</si>
  <si>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</si>
  <si>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</si>
  <si>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</si>
  <si>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</si>
  <si>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</si>
  <si>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</si>
  <si>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</si>
  <si>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</si>
  <si>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</si>
  <si>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</si>
  <si>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</si>
  <si>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</si>
  <si>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</si>
  <si>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</si>
  <si>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</si>
  <si>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</si>
  <si>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</si>
  <si>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</si>
  <si>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</si>
  <si>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</si>
  <si>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</si>
  <si>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</si>
  <si>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</si>
  <si>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</si>
  <si>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</si>
  <si>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</si>
  <si>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</si>
  <si>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</si>
  <si>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</si>
  <si>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</si>
  <si>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</si>
  <si>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</si>
  <si>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</si>
  <si>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</si>
  <si>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</si>
  <si>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</si>
  <si>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</si>
  <si>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</si>
  <si>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</si>
  <si>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</si>
  <si>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</si>
  <si>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</si>
  <si>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</si>
  <si>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</si>
  <si>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</si>
  <si>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</si>
  <si>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</si>
  <si>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</si>
  <si>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</si>
  <si>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</si>
  <si>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</si>
  <si>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</si>
  <si>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</si>
  <si>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</si>
  <si>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</si>
  <si>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</si>
  <si>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</si>
  <si>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</si>
  <si>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</si>
  <si>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</si>
  <si>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</si>
  <si>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</si>
  <si>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</si>
  <si>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</si>
  <si>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</si>
  <si>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</si>
  <si>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</si>
  <si>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</si>
  <si>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</si>
  <si>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</si>
  <si>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</si>
  <si>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</si>
  <si>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</si>
  <si>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</si>
  <si>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</si>
  <si>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</si>
  <si>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</si>
  <si>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</si>
  <si>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</si>
  <si>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</si>
  <si>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</si>
  <si>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</si>
  <si>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</si>
  <si>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</si>
  <si>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</si>
  <si>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</si>
  <si>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</si>
  <si>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</si>
  <si>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</si>
  <si>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</si>
  <si>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</si>
  <si>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</si>
  <si>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</si>
  <si>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</si>
  <si>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</si>
  <si>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</si>
  <si>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</si>
  <si>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</si>
  <si>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</si>
  <si>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</si>
  <si>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</si>
  <si>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</si>
  <si>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</si>
  <si>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</si>
  <si>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</si>
  <si>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</si>
  <si>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</si>
  <si>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</si>
  <si>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</si>
  <si>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</si>
  <si>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</si>
  <si>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</si>
  <si>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</si>
  <si>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</si>
  <si>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</si>
  <si>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</si>
  <si>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</si>
  <si>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</si>
  <si>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</si>
  <si>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</si>
  <si>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</si>
  <si>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</si>
  <si>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</si>
  <si>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</si>
  <si>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</si>
  <si>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</si>
  <si>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</si>
  <si>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</si>
  <si>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</si>
  <si>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</si>
  <si>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</si>
  <si>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</si>
  <si>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</si>
  <si>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</si>
  <si>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</si>
  <si>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</si>
  <si>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</si>
  <si>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</si>
  <si>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</si>
  <si>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</si>
  <si>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</si>
  <si>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</si>
  <si>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</si>
  <si>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</si>
  <si>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</si>
  <si>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</si>
  <si>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</si>
  <si>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</si>
  <si>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</si>
  <si>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</si>
  <si>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</si>
  <si>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</si>
  <si>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</si>
  <si>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</si>
  <si>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</si>
  <si>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</si>
  <si>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</si>
  <si>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</si>
  <si>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</si>
  <si>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</si>
  <si>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</si>
  <si>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</si>
  <si>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</si>
  <si>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</si>
  <si>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</si>
  <si>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</si>
  <si>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</si>
  <si>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</si>
  <si>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</si>
  <si>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</si>
  <si>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</si>
  <si>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</si>
  <si>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</si>
  <si>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</si>
  <si>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</si>
  <si>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</si>
  <si>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</si>
  <si>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</si>
  <si>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</si>
  <si>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</si>
  <si>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</si>
  <si>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</si>
  <si>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</si>
  <si>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</si>
  <si>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</si>
  <si>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</si>
  <si>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</si>
  <si>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</si>
  <si>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</si>
  <si>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</si>
  <si>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</si>
  <si>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</si>
  <si>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</si>
  <si>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</si>
  <si>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</si>
  <si>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</si>
  <si>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</si>
  <si>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</si>
  <si>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</si>
  <si>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</si>
  <si>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</si>
  <si>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</si>
  <si>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</si>
  <si>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</si>
  <si>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</si>
  <si>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</si>
  <si>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</si>
  <si>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</si>
  <si>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</si>
  <si>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</si>
  <si>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</si>
  <si>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</si>
  <si>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</si>
  <si>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</si>
  <si>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</si>
  <si>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</si>
  <si>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</si>
  <si>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</si>
  <si>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</si>
  <si>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</si>
  <si>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</si>
  <si>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</si>
  <si>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</si>
  <si>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</si>
  <si>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</si>
  <si>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</si>
  <si>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</si>
  <si>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</si>
  <si>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</si>
  <si>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</si>
  <si>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</si>
  <si>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</si>
  <si>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</si>
  <si>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</si>
  <si>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</si>
  <si>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</si>
  <si>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</si>
  <si>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</si>
  <si>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</si>
  <si>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</si>
  <si>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</si>
  <si>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</si>
  <si>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</si>
  <si>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</si>
  <si>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</si>
  <si>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</si>
  <si>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</si>
  <si>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</si>
  <si>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</si>
  <si>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</si>
  <si>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</si>
  <si>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</si>
  <si>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</si>
  <si>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</si>
  <si>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</si>
  <si>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</si>
  <si>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</si>
  <si>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</si>
  <si>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</si>
  <si>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</si>
  <si>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</si>
  <si>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</si>
  <si>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</si>
  <si>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</si>
  <si>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</si>
  <si>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</si>
  <si>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</si>
  <si>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</si>
  <si>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</si>
  <si>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</si>
  <si>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</si>
  <si>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</si>
  <si>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</si>
  <si>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</si>
  <si>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</si>
  <si>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</si>
  <si>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</si>
  <si>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</si>
  <si>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</si>
  <si>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</si>
  <si>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</si>
  <si>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</si>
  <si>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</si>
  <si>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</si>
  <si>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</si>
  <si>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</si>
  <si>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</si>
  <si>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</si>
  <si>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</si>
  <si>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</si>
  <si>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</si>
  <si>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</si>
  <si>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</si>
  <si>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</si>
  <si>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</si>
  <si>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</si>
  <si>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</si>
  <si>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</si>
  <si>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</si>
  <si>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</si>
  <si>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</si>
  <si>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</si>
  <si>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</si>
  <si>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</si>
  <si>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</si>
  <si>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</si>
  <si>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</si>
  <si>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</si>
  <si>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</si>
  <si>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</si>
  <si>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</si>
  <si>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</si>
  <si>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</si>
  <si>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</si>
  <si>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</si>
  <si>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</si>
  <si>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</si>
  <si>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</si>
  <si>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</si>
  <si>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</si>
  <si>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</si>
  <si>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</si>
  <si>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</si>
  <si>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</si>
  <si>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</si>
  <si>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</si>
  <si>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</si>
  <si>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</si>
  <si>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</si>
  <si>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</si>
  <si>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</si>
  <si>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</si>
  <si>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</si>
  <si>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</si>
  <si>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</si>
  <si>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</si>
  <si>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</si>
  <si>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</si>
  <si>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</si>
  <si>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</si>
  <si>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</si>
  <si>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</si>
  <si>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</si>
  <si>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</si>
  <si>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</si>
  <si>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</si>
  <si>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</si>
  <si>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</si>
  <si>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</si>
  <si>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</si>
  <si>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</si>
  <si>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</si>
  <si>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</si>
  <si>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</si>
  <si>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</si>
  <si>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</si>
  <si>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</si>
  <si>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</si>
  <si>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</si>
  <si>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</si>
  <si>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</si>
  <si>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</si>
  <si>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</si>
  <si>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</si>
  <si>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</si>
  <si>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</si>
  <si>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</si>
  <si>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</si>
  <si>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</si>
  <si>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</si>
  <si>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</si>
  <si>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</si>
  <si>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</si>
  <si>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</si>
  <si>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</si>
  <si>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</si>
  <si>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</si>
  <si>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</si>
  <si>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</si>
  <si>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</si>
  <si>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</si>
  <si>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</si>
  <si>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</si>
  <si>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</si>
  <si>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</si>
  <si>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</si>
  <si>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</si>
  <si>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</si>
  <si>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</si>
  <si>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</si>
  <si>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</si>
  <si>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</si>
  <si>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</si>
  <si>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</si>
  <si>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</si>
  <si>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</si>
  <si>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</si>
  <si>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</si>
  <si>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</si>
  <si>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</si>
  <si>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</si>
  <si>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</si>
  <si>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</si>
  <si>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</si>
  <si>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</si>
  <si>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</si>
  <si>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</si>
  <si>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</si>
  <si>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</si>
  <si>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</si>
  <si>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</si>
  <si>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</si>
  <si>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</si>
  <si>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</si>
  <si>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</si>
  <si>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</si>
  <si>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</si>
  <si>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</si>
  <si>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</si>
  <si>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</si>
  <si>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</si>
  <si>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</si>
  <si>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</si>
  <si>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</si>
  <si>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</si>
  <si>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</si>
  <si>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</si>
  <si>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</si>
  <si>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</si>
  <si>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</si>
  <si>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</si>
  <si>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</si>
  <si>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</si>
  <si>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</si>
  <si>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</si>
  <si>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</si>
  <si>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</si>
  <si>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</si>
  <si>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</si>
  <si>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</si>
  <si>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</si>
  <si>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</si>
  <si>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</si>
  <si>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</si>
  <si>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</si>
  <si>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</si>
  <si>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</si>
  <si>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</si>
  <si>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</si>
  <si>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</si>
  <si>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</si>
  <si>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</si>
  <si>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</si>
  <si>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</si>
  <si>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</si>
  <si>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</si>
  <si>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</si>
  <si>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</si>
  <si>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</si>
  <si>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</si>
  <si>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</si>
  <si>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</si>
  <si>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</si>
  <si>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</si>
  <si>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</si>
  <si>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</si>
  <si>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</si>
  <si>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</si>
  <si>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</si>
  <si>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</si>
  <si>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</si>
  <si>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</si>
  <si>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</si>
  <si>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</si>
  <si>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</si>
  <si>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</si>
  <si>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</si>
  <si>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</si>
  <si>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</si>
  <si>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</si>
  <si>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</si>
  <si>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</si>
  <si>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</si>
  <si>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</si>
  <si>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</si>
  <si>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</si>
  <si>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</si>
  <si>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</si>
  <si>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</si>
  <si>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</si>
  <si>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</si>
  <si>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</si>
  <si>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</si>
  <si>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</si>
  <si>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</si>
  <si>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</si>
  <si>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</si>
  <si>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</si>
  <si>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</si>
  <si>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</si>
  <si>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</si>
  <si>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</si>
  <si>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</si>
  <si>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</si>
  <si>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</si>
  <si>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</si>
  <si>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</si>
  <si>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</si>
  <si>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</si>
  <si>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</si>
  <si>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</si>
  <si>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</si>
  <si>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</si>
  <si>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</si>
  <si>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</si>
  <si>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</si>
  <si>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</si>
  <si>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</si>
  <si>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</si>
  <si>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</si>
  <si>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</si>
  <si>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</si>
  <si>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</si>
  <si>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</si>
  <si>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</si>
  <si>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</si>
  <si>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</si>
  <si>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</si>
  <si>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</si>
  <si>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</si>
  <si>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</si>
  <si>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</si>
  <si>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</si>
  <si>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</si>
  <si>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</si>
  <si>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</si>
  <si>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</si>
  <si>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</si>
  <si>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</si>
  <si>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</si>
  <si>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</si>
  <si>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</si>
  <si>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</si>
  <si>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</si>
  <si>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</si>
  <si>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</si>
  <si>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</si>
  <si>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</si>
  <si>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</si>
  <si>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</si>
  <si>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</si>
  <si>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</si>
  <si>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</si>
  <si>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</si>
  <si>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</si>
  <si>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</si>
  <si>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</si>
  <si>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</si>
  <si>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</si>
  <si>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</si>
  <si>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</si>
  <si>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</si>
  <si>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</si>
  <si>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</si>
  <si>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</si>
  <si>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</si>
  <si>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</si>
  <si>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</si>
  <si>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</si>
  <si>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</si>
  <si>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</si>
  <si>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</si>
  <si>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</si>
  <si>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</si>
  <si>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</si>
  <si>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</si>
  <si>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</si>
  <si>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</si>
  <si>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</si>
  <si>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</si>
  <si>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</si>
  <si>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</si>
  <si>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</si>
  <si>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</si>
  <si>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</si>
  <si>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</si>
  <si>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</si>
  <si>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</si>
  <si>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</si>
  <si>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</si>
  <si>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</si>
  <si>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</si>
  <si>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</si>
  <si>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</si>
  <si>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</si>
  <si>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</si>
  <si>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</si>
  <si>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</si>
  <si>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</si>
  <si>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</si>
  <si>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</si>
  <si>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</si>
  <si>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</si>
  <si>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</si>
  <si>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</si>
  <si>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</si>
  <si>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</si>
  <si>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</si>
  <si>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</si>
  <si>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</si>
  <si>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</si>
  <si>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</si>
  <si>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</si>
  <si>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</si>
  <si>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</si>
  <si>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</si>
  <si>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</si>
  <si>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</si>
  <si>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</si>
  <si>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</si>
  <si>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</si>
  <si>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</si>
  <si>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</si>
  <si>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</si>
  <si>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</si>
  <si>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</si>
  <si>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</si>
  <si>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</si>
  <si>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</si>
  <si>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</si>
  <si>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</si>
  <si>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</si>
  <si>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</si>
  <si>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</si>
  <si>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</si>
  <si>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</si>
  <si>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</si>
  <si>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</si>
  <si>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</si>
  <si>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</si>
  <si>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</si>
  <si>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</si>
  <si>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</si>
  <si>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</si>
  <si>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</si>
  <si>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</si>
  <si>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</si>
  <si>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</si>
  <si>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</si>
  <si>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</si>
  <si>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</si>
  <si>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</si>
  <si>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</si>
  <si>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</si>
  <si>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</si>
  <si>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</si>
  <si>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</si>
  <si>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</si>
  <si>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</si>
  <si>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</si>
  <si>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</si>
  <si>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</si>
  <si>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</si>
  <si>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</si>
  <si>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</si>
  <si>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</si>
  <si>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</si>
  <si>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</si>
  <si>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</si>
  <si>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</si>
  <si>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</si>
  <si>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</si>
  <si>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</si>
  <si>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</si>
  <si>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</si>
  <si>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</si>
  <si>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</si>
  <si>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</si>
  <si>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</si>
  <si>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</si>
  <si>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</si>
  <si>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</si>
  <si>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</si>
  <si>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</si>
  <si>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</si>
  <si>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</si>
  <si>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</si>
  <si>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</si>
  <si>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</si>
  <si>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</si>
  <si>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</si>
  <si>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</si>
  <si>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</si>
  <si>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</si>
  <si>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</si>
  <si>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</si>
  <si>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</si>
  <si>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</si>
  <si>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</si>
  <si>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</si>
  <si>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</si>
  <si>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</si>
  <si>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</si>
  <si>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</si>
  <si>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</si>
  <si>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</si>
  <si>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</si>
  <si>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</si>
  <si>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</si>
  <si>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</si>
  <si>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</si>
  <si>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</si>
  <si>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</si>
  <si>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</si>
  <si>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</si>
  <si>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</si>
  <si>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</si>
  <si>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</si>
  <si>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</si>
  <si>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</si>
  <si>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</si>
  <si>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</si>
  <si>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</si>
  <si>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</si>
  <si>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</si>
  <si>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</si>
  <si>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</si>
  <si>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</si>
  <si>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</si>
  <si>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</si>
  <si>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</si>
  <si>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</si>
  <si>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</si>
  <si>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</si>
  <si>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</si>
  <si>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</si>
  <si>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</si>
  <si>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</si>
  <si>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</si>
  <si>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</si>
  <si>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</si>
  <si>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</si>
  <si>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</si>
  <si>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</si>
  <si>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</si>
  <si>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</si>
  <si>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</si>
  <si>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</si>
  <si>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</si>
  <si>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</si>
  <si>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</si>
  <si>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</si>
  <si>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</si>
  <si>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</si>
  <si>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</si>
  <si>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</si>
  <si>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</si>
  <si>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</si>
  <si>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</si>
  <si>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</si>
  <si>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</si>
  <si>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</si>
  <si>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</si>
  <si>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</si>
  <si>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</si>
  <si>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</si>
  <si>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</si>
  <si>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</si>
  <si>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</si>
  <si>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</si>
  <si>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</si>
  <si>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</si>
  <si>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</si>
  <si>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</si>
  <si>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</si>
  <si>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</si>
  <si>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</si>
  <si>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</si>
  <si>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</si>
  <si>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</si>
  <si>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</si>
  <si>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</si>
  <si>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</si>
  <si>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</si>
  <si>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</si>
  <si>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</si>
  <si>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</si>
  <si>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</si>
  <si>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</si>
  <si>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</si>
  <si>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</si>
  <si>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</si>
  <si>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</si>
  <si>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</si>
  <si>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</si>
  <si>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</si>
  <si>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</si>
  <si>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</si>
  <si>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</si>
  <si>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</si>
  <si>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</si>
  <si>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</si>
  <si>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</si>
  <si>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</si>
  <si>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</si>
  <si>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</si>
  <si>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</si>
  <si>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</si>
  <si>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</si>
  <si>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</si>
  <si>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</si>
  <si>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</si>
  <si>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</si>
  <si>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</si>
  <si>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</si>
  <si>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</si>
  <si>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</si>
  <si>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</si>
  <si>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</si>
  <si>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</si>
  <si>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</si>
  <si>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</si>
  <si>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</si>
  <si>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</si>
  <si>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</si>
  <si>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</si>
  <si>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</si>
  <si>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</si>
  <si>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</si>
  <si>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</si>
  <si>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</si>
  <si>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</si>
  <si>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</si>
  <si>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</si>
  <si>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</si>
  <si>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</si>
  <si>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</si>
  <si>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</si>
  <si>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</si>
  <si>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</si>
  <si>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</si>
  <si>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</si>
  <si>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</si>
  <si>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</si>
  <si>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</si>
  <si>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</si>
  <si>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</si>
  <si>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</si>
  <si>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</si>
  <si>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</si>
  <si>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</si>
  <si>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</si>
  <si>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</si>
  <si>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</si>
  <si>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</si>
  <si>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</si>
  <si>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</si>
  <si>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</si>
  <si>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</si>
  <si>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</si>
  <si>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</si>
  <si>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</si>
  <si>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</si>
  <si>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</si>
  <si>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</si>
  <si>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</si>
  <si>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</si>
  <si>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</si>
  <si>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</si>
  <si>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</si>
  <si>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</si>
  <si>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</si>
  <si>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</si>
  <si>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</si>
  <si>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</si>
  <si>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</si>
  <si>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</si>
  <si>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</si>
  <si>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</si>
  <si>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</si>
  <si>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</si>
  <si>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</si>
  <si>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</si>
  <si>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</si>
  <si>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</si>
  <si>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</si>
  <si>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</si>
  <si>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</si>
  <si>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</si>
  <si>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</si>
  <si>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</si>
  <si>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</si>
  <si>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</si>
  <si>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</si>
  <si>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</si>
  <si>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</si>
  <si>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</si>
  <si>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</si>
  <si>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</si>
  <si>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</si>
  <si>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</si>
  <si>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</si>
  <si>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</si>
  <si>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</si>
  <si>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</si>
  <si>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</si>
  <si>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</si>
  <si>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</si>
  <si>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</si>
  <si>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</si>
  <si>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</si>
  <si>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</si>
  <si>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</si>
  <si>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</si>
  <si>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</si>
  <si>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</si>
  <si>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</si>
  <si>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</si>
  <si>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</si>
  <si>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</si>
  <si>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</si>
  <si>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</si>
  <si>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</si>
  <si>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</si>
  <si>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</si>
  <si>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</si>
  <si>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</si>
  <si>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</si>
  <si>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</si>
  <si>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</si>
  <si>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</si>
  <si>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</si>
  <si>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</si>
  <si>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</si>
  <si>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</si>
  <si>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</si>
  <si>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</si>
  <si>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</si>
  <si>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</si>
  <si>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</si>
  <si>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</si>
  <si>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</si>
  <si>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</si>
  <si>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</si>
  <si>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</si>
  <si>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</si>
  <si>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</si>
  <si>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</si>
  <si>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</si>
  <si>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</si>
  <si>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</si>
  <si>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</si>
  <si>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</si>
  <si>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</si>
  <si>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</si>
  <si>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</si>
  <si>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</si>
  <si>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</si>
  <si>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</si>
  <si>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</si>
  <si>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</si>
  <si>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</si>
  <si>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</si>
  <si>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</si>
  <si>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</si>
  <si>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</si>
  <si>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</si>
  <si>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</si>
  <si>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</si>
  <si>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</si>
  <si>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</si>
  <si>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</si>
  <si>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</si>
  <si>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</si>
  <si>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</si>
  <si>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</si>
  <si>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</si>
  <si>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</si>
  <si>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</si>
  <si>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</si>
  <si>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</si>
  <si>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</si>
  <si>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</si>
  <si>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</si>
  <si>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</si>
  <si>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</si>
  <si>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</si>
  <si>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</si>
  <si>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</si>
  <si>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</si>
  <si>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</si>
  <si>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</si>
  <si>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</si>
  <si>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</si>
  <si>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</si>
  <si>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</si>
  <si>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</si>
  <si>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</si>
  <si>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</si>
  <si>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</si>
  <si>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</si>
  <si>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</si>
  <si>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</si>
  <si>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</si>
  <si>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</si>
  <si>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</si>
  <si>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</si>
  <si>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</si>
  <si>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</si>
  <si>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</si>
  <si>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</si>
  <si>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</si>
  <si>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</si>
  <si>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</si>
  <si>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</si>
  <si>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</si>
  <si>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</si>
  <si>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</si>
  <si>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</si>
  <si>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</si>
  <si>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</si>
  <si>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</si>
  <si>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</si>
  <si>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</si>
  <si>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</si>
  <si>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</si>
  <si>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</si>
  <si>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</si>
  <si>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</si>
  <si>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</si>
  <si>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</si>
  <si>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</si>
  <si>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</si>
  <si>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</si>
  <si>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</si>
  <si>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</si>
  <si>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</si>
  <si>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</si>
  <si>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</si>
  <si>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</si>
  <si>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</si>
  <si>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</si>
  <si>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</si>
  <si>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</si>
  <si>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</si>
  <si>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</si>
  <si>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</si>
  <si>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</si>
  <si>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</si>
  <si>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</si>
  <si>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</si>
  <si>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</si>
  <si>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</si>
  <si>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</si>
  <si>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</si>
  <si>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</si>
  <si>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</si>
  <si>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</si>
  <si>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</si>
  <si>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</si>
  <si>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</si>
  <si>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</si>
  <si>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</si>
  <si>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</si>
  <si>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</si>
  <si>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</si>
  <si>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</si>
  <si>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</si>
  <si>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</si>
  <si>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</si>
  <si>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</si>
  <si>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</si>
  <si>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</si>
  <si>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</si>
  <si>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</si>
  <si>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</si>
  <si>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</si>
  <si>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</si>
  <si>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</si>
  <si>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</si>
  <si>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</si>
  <si>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</si>
  <si>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</si>
  <si>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</si>
  <si>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</si>
  <si>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</si>
  <si>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</si>
  <si>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</si>
  <si>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</si>
  <si>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</si>
  <si>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</si>
  <si>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</si>
  <si>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</si>
  <si>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</si>
  <si>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</si>
  <si>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</si>
  <si>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</si>
  <si>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</si>
  <si>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</si>
  <si>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</si>
  <si>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</si>
  <si>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</si>
  <si>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</si>
  <si>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</si>
  <si>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</si>
  <si>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</si>
  <si>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</si>
  <si>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</si>
  <si>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</si>
  <si>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</si>
  <si>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</si>
  <si>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</si>
  <si>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</si>
  <si>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</si>
  <si>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</si>
  <si>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</si>
  <si>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</si>
  <si>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</si>
  <si>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</si>
  <si>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</si>
  <si>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</si>
  <si>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</si>
  <si>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</si>
  <si>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</si>
  <si>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</si>
  <si>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</si>
  <si>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</si>
  <si>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</si>
  <si>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</si>
  <si>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</si>
  <si>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</si>
  <si>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</si>
  <si>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</si>
  <si>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</si>
  <si>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</si>
  <si>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</si>
  <si>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</si>
  <si>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</si>
  <si>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</si>
  <si>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</si>
  <si>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</si>
  <si>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</si>
  <si>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</si>
  <si>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</si>
  <si>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</si>
  <si>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</si>
  <si>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</si>
  <si>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</si>
  <si>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</si>
  <si>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</si>
  <si>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</si>
  <si>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</si>
  <si>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</si>
  <si>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</si>
  <si>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</si>
  <si>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</si>
  <si>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</si>
  <si>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</si>
  <si>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</si>
  <si>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</si>
  <si>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</si>
  <si>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</si>
  <si>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</si>
  <si>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</si>
  <si>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</si>
  <si>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</si>
  <si>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</si>
  <si>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</si>
  <si>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</si>
  <si>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</si>
  <si>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</si>
  <si>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</si>
  <si>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</si>
  <si>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</si>
  <si>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</si>
  <si>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</si>
  <si>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</si>
  <si>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</si>
  <si>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</si>
  <si>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</si>
  <si>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</si>
  <si>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</si>
  <si>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</si>
  <si>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</si>
  <si>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</si>
  <si>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</si>
  <si>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</si>
  <si>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</si>
  <si>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</si>
  <si>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</si>
  <si>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</si>
  <si>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</si>
  <si>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</si>
  <si>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</si>
  <si>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</si>
  <si>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</si>
  <si>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</si>
  <si>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</si>
  <si>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</si>
  <si>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</si>
  <si>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</si>
  <si>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</si>
  <si>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</si>
  <si>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</si>
  <si>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</si>
  <si>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</si>
  <si>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</si>
  <si>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</si>
  <si>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</si>
  <si>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</si>
  <si>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</si>
  <si>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</si>
  <si>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</si>
  <si>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</si>
  <si>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</si>
  <si>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</si>
  <si>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</si>
  <si>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</si>
  <si>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</si>
  <si>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</si>
  <si>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</si>
  <si>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</si>
  <si>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</si>
  <si>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</si>
  <si>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</si>
  <si>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</si>
  <si>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</si>
  <si>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</si>
  <si>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</si>
  <si>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</si>
  <si>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</si>
  <si>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</si>
  <si>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</si>
  <si>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</si>
  <si>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</si>
  <si>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</si>
  <si>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</si>
  <si>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</si>
  <si>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</si>
  <si>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</si>
  <si>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</si>
  <si>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</si>
  <si>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</si>
  <si>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</si>
  <si>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</si>
  <si>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</si>
  <si>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</si>
  <si>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</si>
  <si>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</si>
  <si>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</si>
  <si>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</si>
  <si>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</si>
  <si>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</si>
  <si>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</si>
  <si>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</si>
  <si>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</si>
  <si>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</si>
  <si>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</si>
  <si>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</si>
  <si>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</si>
  <si>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</si>
  <si>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</si>
  <si>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</si>
  <si>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</si>
  <si>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</si>
  <si>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</si>
  <si>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</si>
  <si>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</si>
  <si>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</si>
  <si>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</si>
  <si>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</si>
  <si>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</si>
  <si>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</si>
  <si>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</si>
  <si>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</si>
  <si>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</si>
  <si>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</si>
  <si>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</si>
  <si>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</si>
  <si>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</si>
  <si>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</si>
  <si>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</si>
  <si>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</si>
  <si>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</si>
  <si>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</si>
  <si>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</si>
  <si>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</si>
  <si>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</si>
  <si>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</si>
  <si>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</si>
  <si>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</si>
  <si>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</si>
  <si>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</si>
  <si>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</si>
  <si>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</si>
  <si>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</si>
  <si>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</si>
  <si>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</si>
  <si>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</si>
  <si>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</si>
  <si>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</si>
  <si>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</si>
  <si>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</si>
  <si>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</si>
  <si>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</si>
  <si>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</si>
  <si>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</si>
  <si>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</si>
  <si>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</si>
  <si>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</si>
  <si>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</si>
  <si>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</si>
  <si>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</si>
  <si>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</si>
  <si>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</si>
  <si>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</si>
  <si>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</si>
  <si>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</si>
  <si>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</si>
  <si>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</si>
  <si>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</si>
  <si>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</si>
  <si>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</si>
  <si>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</si>
  <si>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</si>
  <si>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</si>
  <si>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</si>
  <si>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</si>
  <si>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</si>
  <si>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</si>
  <si>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</si>
  <si>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</si>
  <si>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</si>
  <si>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</si>
  <si>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</si>
  <si>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</si>
  <si>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</si>
  <si>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</si>
  <si>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</si>
  <si>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</si>
  <si>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</si>
  <si>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</si>
  <si>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</si>
  <si>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</si>
  <si>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</si>
  <si>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</si>
  <si>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</si>
  <si>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</si>
  <si>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</si>
  <si>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</si>
  <si>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</si>
  <si>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</si>
  <si>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</si>
  <si>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</si>
  <si>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</si>
  <si>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</si>
  <si>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</si>
  <si>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</si>
  <si>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</si>
  <si>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</si>
  <si>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</si>
  <si>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</si>
  <si>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</si>
  <si>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</si>
  <si>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</si>
  <si>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</si>
  <si>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</si>
  <si>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</si>
  <si>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</si>
  <si>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</si>
  <si>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</si>
  <si>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</si>
  <si>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</si>
  <si>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</si>
  <si>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</si>
  <si>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</si>
  <si>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</si>
  <si>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</si>
  <si>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</si>
  <si>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</si>
  <si>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</si>
  <si>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</si>
  <si>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</si>
  <si>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</si>
  <si>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</si>
  <si>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</si>
  <si>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</si>
  <si>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</si>
  <si>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</si>
  <si>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</si>
  <si>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</si>
  <si>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</si>
  <si>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</si>
  <si>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</si>
  <si>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</si>
  <si>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</si>
  <si>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</si>
  <si>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</si>
  <si>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</si>
  <si>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</si>
  <si>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</si>
  <si>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</si>
  <si>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</si>
  <si>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</si>
  <si>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</si>
  <si>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</si>
  <si>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</si>
  <si>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</si>
  <si>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</si>
  <si>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</si>
  <si>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</si>
  <si>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</si>
  <si>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</si>
  <si>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</si>
  <si>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</si>
  <si>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</si>
  <si>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</si>
  <si>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</si>
  <si>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</si>
  <si>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</si>
  <si>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</si>
  <si>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</si>
  <si>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</si>
  <si>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</si>
  <si>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</si>
  <si>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</si>
  <si>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</si>
  <si>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</si>
  <si>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</si>
  <si>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</si>
  <si>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</si>
  <si>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</si>
  <si>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</si>
  <si>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</si>
  <si>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</si>
  <si>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</si>
  <si>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</si>
  <si>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</si>
  <si>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</si>
  <si>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</si>
  <si>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</si>
  <si>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</si>
  <si>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</si>
  <si>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</si>
  <si>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</si>
  <si>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</si>
  <si>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</si>
  <si>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</si>
  <si>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</si>
  <si>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</si>
  <si>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</si>
  <si>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</si>
  <si>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</si>
  <si>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</si>
  <si>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</si>
  <si>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</si>
  <si>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</si>
  <si>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</si>
  <si>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</si>
  <si>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</si>
  <si>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</si>
  <si>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</si>
  <si>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</si>
  <si>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</si>
  <si>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</si>
  <si>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</si>
  <si>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</si>
  <si>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</si>
  <si>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</si>
  <si>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</si>
  <si>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</si>
  <si>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</si>
  <si>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</si>
  <si>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</si>
  <si>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</si>
  <si>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</si>
  <si>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</si>
  <si>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</si>
  <si>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</si>
  <si>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</si>
  <si>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</si>
  <si>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</si>
  <si>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</si>
  <si>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</si>
  <si>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</si>
  <si>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</si>
  <si>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</si>
  <si>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</si>
  <si>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</si>
  <si>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</si>
  <si>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</si>
  <si>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</si>
  <si>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</si>
  <si>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</si>
  <si>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</si>
  <si>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</si>
  <si>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</si>
  <si>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</si>
  <si>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</si>
  <si>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</si>
  <si>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</si>
  <si>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</si>
  <si>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</si>
  <si>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</si>
  <si>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</si>
  <si>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</si>
  <si>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</si>
  <si>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</si>
  <si>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</si>
  <si>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</si>
  <si>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</si>
  <si>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</si>
  <si>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</si>
  <si>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</si>
  <si>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</si>
  <si>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</si>
  <si>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</si>
  <si>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</si>
  <si>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</si>
  <si>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</si>
  <si>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</si>
  <si>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</si>
  <si>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</si>
  <si>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</si>
  <si>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</si>
  <si>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</si>
  <si>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</si>
  <si>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</si>
  <si>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</si>
  <si>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</si>
  <si>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</si>
  <si>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</si>
  <si>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</si>
  <si>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</si>
  <si>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</si>
  <si>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</si>
  <si>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</si>
  <si>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</si>
  <si>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</si>
  <si>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</si>
  <si>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</si>
  <si>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</si>
  <si>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</si>
  <si>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</si>
  <si>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</si>
  <si>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</si>
  <si>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</si>
  <si>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</si>
  <si>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</si>
  <si>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</si>
  <si>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</si>
  <si>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</si>
  <si>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</si>
  <si>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</si>
  <si>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</si>
  <si>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</si>
  <si>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</si>
  <si>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</si>
  <si>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</si>
  <si>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</si>
  <si>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</si>
  <si>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</si>
  <si>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</si>
  <si>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</si>
  <si>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</si>
  <si>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</si>
  <si>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</si>
  <si>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</si>
  <si>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</si>
  <si>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</si>
  <si>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</si>
  <si>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</si>
  <si>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</si>
  <si>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</si>
  <si>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</si>
  <si>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</si>
  <si>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</si>
  <si>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</si>
  <si>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</si>
  <si>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</si>
  <si>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</si>
  <si>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</si>
  <si>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</si>
  <si>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</si>
  <si>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</si>
  <si>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</si>
  <si>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</si>
  <si>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</si>
  <si>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</si>
  <si>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</si>
  <si>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</si>
  <si>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</si>
  <si>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</si>
  <si>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</si>
  <si>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</si>
  <si>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</si>
  <si>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</si>
  <si>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</si>
  <si>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</si>
  <si>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</si>
  <si>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</si>
  <si>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</si>
  <si>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</si>
  <si>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</si>
  <si>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</si>
  <si>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</si>
  <si>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</si>
  <si>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</si>
  <si>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</si>
  <si>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</si>
  <si>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</si>
  <si>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</si>
  <si>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</si>
  <si>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</si>
  <si>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</si>
  <si>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</si>
  <si>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</si>
  <si>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</si>
  <si>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</si>
  <si>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</si>
  <si>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</si>
  <si>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</si>
  <si>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</si>
  <si>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</si>
  <si>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</si>
  <si>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</si>
  <si>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</si>
  <si>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</si>
  <si>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</si>
  <si>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</si>
  <si>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</si>
  <si>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</si>
  <si>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</si>
  <si>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</si>
  <si>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</si>
  <si>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</si>
  <si>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</si>
  <si>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</si>
  <si>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</si>
  <si>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</si>
  <si>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</si>
  <si>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</si>
  <si>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</si>
  <si>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</si>
  <si>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</si>
  <si>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</si>
  <si>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</si>
  <si>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</si>
  <si>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</si>
  <si>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</si>
  <si>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</si>
  <si>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</si>
  <si>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</si>
  <si>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</si>
  <si>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</si>
  <si>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</si>
  <si>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</si>
  <si>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</si>
  <si>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</si>
  <si>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</si>
  <si>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</si>
  <si>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</si>
  <si>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</si>
  <si>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</si>
  <si>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</si>
  <si>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</si>
  <si>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</si>
  <si>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</si>
  <si>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</si>
  <si>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</si>
  <si>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</si>
  <si>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</si>
  <si>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</si>
  <si>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</si>
  <si>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</si>
  <si>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</si>
  <si>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</si>
  <si>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</si>
  <si>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</si>
  <si>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</si>
  <si>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</si>
  <si>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</si>
  <si>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</si>
  <si>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</si>
  <si>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</si>
  <si>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</si>
  <si>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</si>
  <si>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</si>
  <si>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</si>
  <si>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</si>
  <si>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</si>
  <si>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</si>
  <si>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</si>
  <si>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</si>
  <si>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</si>
  <si>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</si>
  <si>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</si>
  <si>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</si>
  <si>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</si>
  <si>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</si>
  <si>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</si>
  <si>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</si>
  <si>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</si>
  <si>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</si>
  <si>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</si>
  <si>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</si>
  <si>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</si>
  <si>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</si>
  <si>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</si>
  <si>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</si>
  <si>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</si>
  <si>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</si>
  <si>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</si>
  <si>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</si>
  <si>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</si>
  <si>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</si>
  <si>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</si>
  <si>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</si>
  <si>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</si>
  <si>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</si>
  <si>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</si>
  <si>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</si>
  <si>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</si>
  <si>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</si>
  <si>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</si>
  <si>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</si>
  <si>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</si>
  <si>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</si>
  <si>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</si>
  <si>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</si>
  <si>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</si>
  <si>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</si>
  <si>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</si>
  <si>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</si>
  <si>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</si>
  <si>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</si>
  <si>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</si>
  <si>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</si>
  <si>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</si>
  <si>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</si>
  <si>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</si>
  <si>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</si>
  <si>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</si>
  <si>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</si>
  <si>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</si>
  <si>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</si>
  <si>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</si>
  <si>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</si>
  <si>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</si>
  <si>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</si>
  <si>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</si>
  <si>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</si>
  <si>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</si>
  <si>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</si>
  <si>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</si>
  <si>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</si>
  <si>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</si>
  <si>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</si>
  <si>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</si>
  <si>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</si>
  <si>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</si>
  <si>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</si>
  <si>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</si>
  <si>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</si>
  <si>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</si>
  <si>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</si>
  <si>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</si>
  <si>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</si>
  <si>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</si>
  <si>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</si>
  <si>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</si>
  <si>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</si>
  <si>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</si>
  <si>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</si>
  <si>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</si>
  <si>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</si>
  <si>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</si>
  <si>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</si>
  <si>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</si>
  <si>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</si>
  <si>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</si>
  <si>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</si>
  <si>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</si>
  <si>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</si>
  <si>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</si>
  <si>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</si>
  <si>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</si>
  <si>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</si>
  <si>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</si>
  <si>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</si>
  <si>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</si>
  <si>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</si>
  <si>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</si>
  <si>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</si>
  <si>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</si>
  <si>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</si>
  <si>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</si>
  <si>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</si>
  <si>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</si>
  <si>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</si>
  <si>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</si>
  <si>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</si>
  <si>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</si>
  <si>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</si>
  <si>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</si>
  <si>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</si>
  <si>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</si>
  <si>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</si>
  <si>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</si>
  <si>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</si>
  <si>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</si>
  <si>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</si>
  <si>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</si>
  <si>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</si>
  <si>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</si>
  <si>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</si>
  <si>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</si>
  <si>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</si>
  <si>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</si>
  <si>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</si>
  <si>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</si>
  <si>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</si>
  <si>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</si>
  <si>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</si>
  <si>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</si>
  <si>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</si>
  <si>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</si>
  <si>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</si>
  <si>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</si>
  <si>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</si>
  <si>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</si>
  <si>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</si>
  <si>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</si>
  <si>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</si>
  <si>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</si>
  <si>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</si>
  <si>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</si>
  <si>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</si>
  <si>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</si>
  <si>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</si>
  <si>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</si>
  <si>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</si>
  <si>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</si>
  <si>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</si>
  <si>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</si>
  <si>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</si>
  <si>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</si>
  <si>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</si>
  <si>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</si>
  <si>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</si>
  <si>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</si>
  <si>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</si>
  <si>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</si>
  <si>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</si>
  <si>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</si>
  <si>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</si>
  <si>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</si>
  <si>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</si>
  <si>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</si>
  <si>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</si>
  <si>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</si>
  <si>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</si>
  <si>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</si>
  <si>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</si>
  <si>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</si>
  <si>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</si>
  <si>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</si>
  <si>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</si>
  <si>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</si>
  <si>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</si>
  <si>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</si>
  <si>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</si>
  <si>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</si>
  <si>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</si>
  <si>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</si>
  <si>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</si>
  <si>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</si>
  <si>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</si>
  <si>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</si>
  <si>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</si>
  <si>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</si>
  <si>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</si>
  <si>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</si>
  <si>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</si>
  <si>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</si>
  <si>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</si>
  <si>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</si>
  <si>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</si>
  <si>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</si>
  <si>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</si>
  <si>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</si>
  <si>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</si>
  <si>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</si>
  <si>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</si>
  <si>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</si>
  <si>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</si>
  <si>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</si>
  <si>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</si>
  <si>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</si>
  <si>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</si>
  <si>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</si>
  <si>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</si>
  <si>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</si>
  <si>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</si>
  <si>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</si>
  <si>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</si>
  <si>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</si>
  <si>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</si>
  <si>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</si>
  <si>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</si>
  <si>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</si>
  <si>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</si>
  <si>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</si>
  <si>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</si>
  <si>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</si>
  <si>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</si>
  <si>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</si>
  <si>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</si>
  <si>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</si>
  <si>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</si>
  <si>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</si>
  <si>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</si>
  <si>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</si>
  <si>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</si>
  <si>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</si>
  <si>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</si>
  <si>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</si>
  <si>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</si>
  <si>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</si>
  <si>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</si>
  <si>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</si>
  <si>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</si>
  <si>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</si>
  <si>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</si>
  <si>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</si>
  <si>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</si>
  <si>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</si>
  <si>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</si>
  <si>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</si>
  <si>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</si>
  <si>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</si>
  <si>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</si>
  <si>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</si>
  <si>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</si>
  <si>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</si>
  <si>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</si>
  <si>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</si>
  <si>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</si>
  <si>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</si>
  <si>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</si>
  <si>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</si>
  <si>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</si>
  <si>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</si>
  <si>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</si>
  <si>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</si>
  <si>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</si>
  <si>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</si>
  <si>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</si>
  <si>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</si>
  <si>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</si>
  <si>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</si>
  <si>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</si>
  <si>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</si>
  <si>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</si>
  <si>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</si>
  <si>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</si>
  <si>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</si>
  <si>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</si>
  <si>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</si>
  <si>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</si>
  <si>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</si>
  <si>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</si>
  <si>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</si>
  <si>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</si>
  <si>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</si>
  <si>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</si>
  <si>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</si>
  <si>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</si>
  <si>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</si>
  <si>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</si>
  <si>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</si>
  <si>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</si>
  <si>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</si>
  <si>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</si>
  <si>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</si>
  <si>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</si>
  <si>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</si>
  <si>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</si>
  <si>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</si>
  <si>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</si>
  <si>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</si>
  <si>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</si>
  <si>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</si>
  <si>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</si>
  <si>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</si>
  <si>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</si>
  <si>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</si>
  <si>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</si>
  <si>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</si>
  <si>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</si>
  <si>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</si>
  <si>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</si>
  <si>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</si>
  <si>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</si>
  <si>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</si>
  <si>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</si>
  <si>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</si>
  <si>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</si>
  <si>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</si>
  <si>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</si>
  <si>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</si>
  <si>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</si>
  <si>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</si>
  <si>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</si>
  <si>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</si>
  <si>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</si>
  <si>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</si>
  <si>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</si>
  <si>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</si>
  <si>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</si>
  <si>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</si>
  <si>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</si>
  <si>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</si>
  <si>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</si>
  <si>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</si>
  <si>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</si>
  <si>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</si>
  <si>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</si>
  <si>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</si>
  <si>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</si>
  <si>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</si>
  <si>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</si>
  <si>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</si>
  <si>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</si>
  <si>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</si>
  <si>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</si>
  <si>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</si>
  <si>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</si>
  <si>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</si>
  <si>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</si>
  <si>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</si>
  <si>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</si>
  <si>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</si>
  <si>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</si>
  <si>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</si>
  <si>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</si>
  <si>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</si>
  <si>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</si>
  <si>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</si>
  <si>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</si>
  <si>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</si>
  <si>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</si>
  <si>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</si>
  <si>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</si>
  <si>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</si>
  <si>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</si>
  <si>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</si>
  <si>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</si>
  <si>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</si>
  <si>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</si>
  <si>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</si>
  <si>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</si>
  <si>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</si>
  <si>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</si>
  <si>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</si>
  <si>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</si>
  <si>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</si>
  <si>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</si>
  <si>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</si>
  <si>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</si>
  <si>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</si>
  <si>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</si>
  <si>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</si>
  <si>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</si>
  <si>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</si>
  <si>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</si>
  <si>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</si>
  <si>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</si>
  <si>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</si>
  <si>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</si>
  <si>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</si>
  <si>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</si>
  <si>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</si>
  <si>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</si>
  <si>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</si>
  <si>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</si>
  <si>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</si>
  <si>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</si>
  <si>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</si>
  <si>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</si>
  <si>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</si>
  <si>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</si>
  <si>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</si>
  <si>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</si>
  <si>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</si>
  <si>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</si>
  <si>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</si>
  <si>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</si>
  <si>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</si>
  <si>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</si>
  <si>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</si>
  <si>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</si>
  <si>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</si>
  <si>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</si>
  <si>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</si>
  <si>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</si>
  <si>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</si>
  <si>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</si>
  <si>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</si>
  <si>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</si>
  <si>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</si>
  <si>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</si>
  <si>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</si>
  <si>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</si>
  <si>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</si>
  <si>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</si>
  <si>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</si>
  <si>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</si>
  <si>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</si>
  <si>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</si>
  <si>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</si>
  <si>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</si>
  <si>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</si>
  <si>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</si>
  <si>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</si>
  <si>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</si>
  <si>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</si>
  <si>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</si>
  <si>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</si>
  <si>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</si>
  <si>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</si>
  <si>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</si>
  <si>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</si>
  <si>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</si>
  <si>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</si>
  <si>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</si>
  <si>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</si>
  <si>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</si>
  <si>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</si>
  <si>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</si>
  <si>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</si>
  <si>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</si>
  <si>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</si>
  <si>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</si>
  <si>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</si>
  <si>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</si>
  <si>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</si>
  <si>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</si>
  <si>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</si>
  <si>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</si>
  <si>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</si>
  <si>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</si>
  <si>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</si>
  <si>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</si>
  <si>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</si>
  <si>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</si>
  <si>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</si>
  <si>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</si>
  <si>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</si>
  <si>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</si>
  <si>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</si>
  <si>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</si>
  <si>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</si>
  <si>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</si>
  <si>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</si>
  <si>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</si>
  <si>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</si>
  <si>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</si>
  <si>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</si>
  <si>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</si>
  <si>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</si>
  <si>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</si>
  <si>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</si>
  <si>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</si>
  <si>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</si>
  <si>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</si>
  <si>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</si>
  <si>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</si>
  <si>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</si>
  <si>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</si>
  <si>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</si>
  <si>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</si>
  <si>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</si>
  <si>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</si>
  <si>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</si>
  <si>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</si>
  <si>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</si>
  <si>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</si>
  <si>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</si>
  <si>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</si>
  <si>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</si>
  <si>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</si>
  <si>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</si>
  <si>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</si>
  <si>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</si>
  <si>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</si>
  <si>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</si>
  <si>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</si>
  <si>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</si>
  <si>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</si>
  <si>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</si>
  <si>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</si>
  <si>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</si>
  <si>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</si>
  <si>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</si>
  <si>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</si>
  <si>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</si>
  <si>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</si>
  <si>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</si>
  <si>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</si>
  <si>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</si>
  <si>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</si>
  <si>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</si>
  <si>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</si>
  <si>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</si>
  <si>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</si>
  <si>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</si>
  <si>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</si>
  <si>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</si>
  <si>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</si>
  <si>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</si>
  <si>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</si>
  <si>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</si>
  <si>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</si>
  <si>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</si>
  <si>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</si>
  <si>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</si>
  <si>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</si>
  <si>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</si>
  <si>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</si>
  <si>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</si>
  <si>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</si>
  <si>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</si>
  <si>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</si>
  <si>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</si>
  <si>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</si>
  <si>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</si>
  <si>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</si>
  <si>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</si>
  <si>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</si>
  <si>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</si>
  <si>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</si>
  <si>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</si>
  <si>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</si>
  <si>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</si>
  <si>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</si>
  <si>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</si>
  <si>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</si>
  <si>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</si>
  <si>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</si>
  <si>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</si>
  <si>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</si>
  <si>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</si>
  <si>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</si>
  <si>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</si>
  <si>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</si>
  <si>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</si>
  <si>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</si>
  <si>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</si>
  <si>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</si>
  <si>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</si>
  <si>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</si>
  <si>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</si>
  <si>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</si>
  <si>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</si>
  <si>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</si>
  <si>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</si>
  <si>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</si>
  <si>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</si>
  <si>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</si>
  <si>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</si>
  <si>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</si>
  <si>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</si>
  <si>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</si>
  <si>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</si>
  <si>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</si>
  <si>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</si>
  <si>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</si>
  <si>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</si>
  <si>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</si>
  <si>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</si>
  <si>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</si>
  <si>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</si>
  <si>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</si>
  <si>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</si>
  <si>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</si>
  <si>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</si>
  <si>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</si>
  <si>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</si>
  <si>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</si>
  <si>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</si>
  <si>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</si>
  <si>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</si>
  <si>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</si>
  <si>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</si>
  <si>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</si>
  <si>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</si>
  <si>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</si>
  <si>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</si>
  <si>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</si>
  <si>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</si>
  <si>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</si>
  <si>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</si>
  <si>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</si>
  <si>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</si>
  <si>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</si>
  <si>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</si>
  <si>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</si>
  <si>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</si>
  <si>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</si>
  <si>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</si>
  <si>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</si>
  <si>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</si>
  <si>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</si>
  <si>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</si>
  <si>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</si>
  <si>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</si>
  <si>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</si>
  <si>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</si>
  <si>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</si>
  <si>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</si>
  <si>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</si>
  <si>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</si>
  <si>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</si>
  <si>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</si>
  <si>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</si>
  <si>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</si>
  <si>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</si>
  <si>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</si>
  <si>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</si>
  <si>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</si>
  <si>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</si>
  <si>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</si>
  <si>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</si>
  <si>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</si>
  <si>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</si>
  <si>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</si>
  <si>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</si>
  <si>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</si>
  <si>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</si>
  <si>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</si>
  <si>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</si>
  <si>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</si>
  <si>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</si>
  <si>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</si>
  <si>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</si>
  <si>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</si>
  <si>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</si>
  <si>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</si>
  <si>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</si>
  <si>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</si>
  <si>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</si>
  <si>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</si>
  <si>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</si>
  <si>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</si>
  <si>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</si>
  <si>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</si>
  <si>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</si>
  <si>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</si>
  <si>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</si>
  <si>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</si>
  <si>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</si>
  <si>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</si>
  <si>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</si>
  <si>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</si>
  <si>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</si>
  <si>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</si>
  <si>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</si>
  <si>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</si>
  <si>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</si>
  <si>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</si>
  <si>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</si>
  <si>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</si>
  <si>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</si>
  <si>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</si>
  <si>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</si>
  <si>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</si>
  <si>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</si>
  <si>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</si>
  <si>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</si>
  <si>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</si>
  <si>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</si>
  <si>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</si>
  <si>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</si>
  <si>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</si>
  <si>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</si>
  <si>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</si>
  <si>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</si>
  <si>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</si>
  <si>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</si>
  <si>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</si>
  <si>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</si>
  <si>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</si>
  <si>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</si>
  <si>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</si>
  <si>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</si>
  <si>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</si>
  <si>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</si>
  <si>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</si>
  <si>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</si>
  <si>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</si>
  <si>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</si>
  <si>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</si>
  <si>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</si>
  <si>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</si>
  <si>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</si>
  <si>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</si>
  <si>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</si>
  <si>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</si>
  <si>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</si>
  <si>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</si>
  <si>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</si>
  <si>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</si>
  <si>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</si>
  <si>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</si>
  <si>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</si>
  <si>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</si>
  <si>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</si>
  <si>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</si>
  <si>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</si>
  <si>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</si>
  <si>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</si>
  <si>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</si>
  <si>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</si>
  <si>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</si>
  <si>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</si>
  <si>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</si>
  <si>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</si>
  <si>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</si>
  <si>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</si>
  <si>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</si>
  <si>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</si>
  <si>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</si>
  <si>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</si>
  <si>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</si>
  <si>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</si>
  <si>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</si>
  <si>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</si>
  <si>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</si>
  <si>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</si>
  <si>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</si>
  <si>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</si>
  <si>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</si>
  <si>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</si>
  <si>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</si>
  <si>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</si>
  <si>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</si>
  <si>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</si>
  <si>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</si>
  <si>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</si>
  <si>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</si>
  <si>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</si>
  <si>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</si>
  <si>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</si>
  <si>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</si>
  <si>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</si>
  <si>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</si>
  <si>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</si>
  <si>
    <t>G000001151</t>
  </si>
  <si>
    <t>FR8370051</t>
  </si>
  <si>
    <t>FR8376097</t>
  </si>
  <si>
    <t>CLFF_1000$$$DE20518100</t>
  </si>
  <si>
    <t>FR8384138</t>
  </si>
  <si>
    <t>G000000341</t>
  </si>
  <si>
    <t>CSCALA_1022$ITD_IT8</t>
  </si>
  <si>
    <t>CSCALA_1022$ITN_T04</t>
  </si>
  <si>
    <t>FR8390460</t>
  </si>
  <si>
    <t>FR8390574</t>
  </si>
  <si>
    <t xml:space="preserve">CEMERAL_700061019903EQ </t>
  </si>
  <si>
    <t xml:space="preserve">CORAERP_MMOR1945.5152 </t>
  </si>
  <si>
    <t xml:space="preserve">CORAERP_MMOR1975.5109 </t>
  </si>
  <si>
    <t xml:space="preserve">CORAERP_MMOR1975.9923 </t>
  </si>
  <si>
    <t xml:space="preserve">CORAERP_MMOR1975.9924 </t>
  </si>
  <si>
    <t xml:space="preserve">CPHOENX_01010000697906 </t>
  </si>
  <si>
    <t xml:space="preserve">CNOW_7210$$$0000056228 </t>
  </si>
  <si>
    <t xml:space="preserve">CPHOENX_01010000680000 </t>
  </si>
  <si>
    <t xml:space="preserve">CPHOENX_01010000681400 </t>
  </si>
  <si>
    <t xml:space="preserve">CPHOENX_01010000681401 </t>
  </si>
  <si>
    <t xml:space="preserve">CLFF_7210$$$1756C07246 </t>
  </si>
  <si>
    <t xml:space="preserve">CNOW_7210$$$0000020336 </t>
  </si>
  <si>
    <t xml:space="preserve">CNOW_7210$$$0000040576 </t>
  </si>
  <si>
    <t>L000013998</t>
  </si>
  <si>
    <t>L000013936</t>
  </si>
  <si>
    <t>L000005249</t>
  </si>
  <si>
    <t>L000007806</t>
  </si>
  <si>
    <t>FR8390600</t>
  </si>
  <si>
    <t>FR8390776</t>
  </si>
  <si>
    <t>D30014200000000</t>
  </si>
  <si>
    <t>INEXT_100000620117</t>
  </si>
  <si>
    <t>INEXT_100000620137</t>
  </si>
  <si>
    <t>CFLTFLE_23950000000480</t>
  </si>
  <si>
    <t>CFLTFLE_23960000000480</t>
  </si>
  <si>
    <t>CFLTFLE_23940000000480</t>
  </si>
  <si>
    <t>CFLTFLE_23940000000470</t>
  </si>
  <si>
    <t>CFLTFLE_23950000000470</t>
  </si>
  <si>
    <t>CFLTFLE_23960000000470</t>
  </si>
  <si>
    <t>CORAERP_MMOR1975.6639</t>
  </si>
  <si>
    <t>L000010345</t>
  </si>
  <si>
    <t>L000010341</t>
  </si>
  <si>
    <t>L000006519</t>
  </si>
  <si>
    <t>FR8390941</t>
  </si>
  <si>
    <t>CLFF_1000$$$DK50C05004</t>
  </si>
  <si>
    <t>CLFF_1000$$$DK50C05005</t>
  </si>
  <si>
    <t>CLFF_1000$$$DK50OF0007</t>
  </si>
  <si>
    <t>CLFF_1000$$$DK50OF0008</t>
  </si>
  <si>
    <t>CLFF_1000$$$FI50C00031</t>
  </si>
  <si>
    <t>CLFF_1000$$$FI50C00032</t>
  </si>
  <si>
    <t>CLFF_1000$$$FI50OF0016</t>
  </si>
  <si>
    <t>CLFF_1000$$$FI50OF0017</t>
  </si>
  <si>
    <t>CLFF_1000$$$NO50C00024</t>
  </si>
  <si>
    <t>CLFF_1000$$$NO50OF0008</t>
  </si>
  <si>
    <t>CLFF_1000$$$NO50C00025</t>
  </si>
  <si>
    <t>CLFF_1000$$$NO50OF0009</t>
  </si>
  <si>
    <t>CLFF_1000$$$SE50C00016</t>
  </si>
  <si>
    <t>CLFF_1000$$$SE50OF0009</t>
  </si>
  <si>
    <t>CLFF_1000$$$SE50OF0010</t>
  </si>
  <si>
    <t>CSCALA_1212$0000001006 ISS Fertility</t>
  </si>
  <si>
    <t>CSCALA_1212$0000004002 Businness Analyst Operat</t>
  </si>
  <si>
    <t>FR8403742</t>
  </si>
  <si>
    <t>FR8403912</t>
  </si>
  <si>
    <t>CTEMPLA_1000PA10ZZ0A33</t>
  </si>
  <si>
    <t>CTEMPNA_1000US15MBIT01</t>
  </si>
  <si>
    <t>CLFF_1000$$$SG09Z03500</t>
  </si>
  <si>
    <t>CLFF_1000$$$AT50O05002</t>
  </si>
  <si>
    <t>CLFF_7210$$$2125GIT640</t>
  </si>
  <si>
    <t>CFLTFLE_1044BTIC</t>
  </si>
  <si>
    <t>CFLTFLE_11030000000350</t>
  </si>
  <si>
    <t>CFLTFLE_1106T59000</t>
  </si>
  <si>
    <t>CFLTFLE_13060000000046</t>
  </si>
  <si>
    <t>CFLTFLE_17710000114000</t>
  </si>
  <si>
    <t>CFLTFLE_1798A13</t>
  </si>
  <si>
    <t>CNOW_7210$$$0000051407</t>
  </si>
  <si>
    <t>CNOW_7210$$$0000056206</t>
  </si>
  <si>
    <t>CNOW_7210$$$0000057981</t>
  </si>
  <si>
    <t>CNOW_7210$$$0000058699</t>
  </si>
  <si>
    <t>CNOW_7210$$$0000229903</t>
  </si>
  <si>
    <t>CNOW_7210$$$0024029903</t>
  </si>
  <si>
    <t>CORAERP_MMOR1945.9MGE</t>
  </si>
  <si>
    <t>CORAERP_MMOR1975.9MGE</t>
  </si>
  <si>
    <t>CSCALA_1025$0000000018</t>
  </si>
  <si>
    <t>CSCALA_1826$850_ITT</t>
  </si>
  <si>
    <t>CSCALA_1872$850_ITT</t>
  </si>
  <si>
    <t>H000002158</t>
  </si>
  <si>
    <t>H000002228</t>
  </si>
  <si>
    <t>H000002372</t>
  </si>
  <si>
    <t>H000002407</t>
  </si>
  <si>
    <t>FR8409688</t>
  </si>
  <si>
    <t>CLFF_1000$$$CN50C07007</t>
  </si>
  <si>
    <t>H000000154</t>
  </si>
  <si>
    <t>FR8410420</t>
  </si>
  <si>
    <t>CSCALA_1759$NESI</t>
  </si>
  <si>
    <t>L000013196</t>
  </si>
  <si>
    <t>FR8416073</t>
  </si>
  <si>
    <t>H000005109</t>
  </si>
  <si>
    <t>H000005110</t>
  </si>
  <si>
    <t>FR8411367</t>
  </si>
  <si>
    <t>FR8422829</t>
  </si>
  <si>
    <t>CTEMPNA_1000US30334556</t>
  </si>
  <si>
    <t>CLFF_1000$$$CH65Z03104</t>
  </si>
  <si>
    <t>CLFF_1000$$$DE50Z03114</t>
  </si>
  <si>
    <t>CEMERAL_70006202003104</t>
  </si>
  <si>
    <t>CTEMPEU_1000GB1000310A</t>
  </si>
  <si>
    <t>CTEMPEU_1000FR40003104</t>
  </si>
  <si>
    <t>CTEMPLA_1000MX10003104</t>
  </si>
  <si>
    <t>CEMERAL_70007001003104</t>
  </si>
  <si>
    <t>CLFF_1000$$$SE50Z03104</t>
  </si>
  <si>
    <t>CLFF_1000$$$EG50Z03104</t>
  </si>
  <si>
    <t>CTEMPLA_1000UY10003104</t>
  </si>
  <si>
    <t>CLFF_1000$$$BE50Z03104</t>
  </si>
  <si>
    <t>CTEMPNA_1000CA20003104</t>
  </si>
  <si>
    <t>CLFF_1000$$$CZ50Z03104</t>
  </si>
  <si>
    <t>CLFF_1000$$$NL50Z03106</t>
  </si>
  <si>
    <t>CLFF_1000$$$AT50R03104</t>
  </si>
  <si>
    <t>CTEMPEU_1000IE10003104</t>
  </si>
  <si>
    <t>H000005088</t>
  </si>
  <si>
    <t>FR8420451</t>
  </si>
  <si>
    <t>CTEMPEU_1000PL10N08020</t>
  </si>
  <si>
    <t>CTEMPEU_1000PL10N09030</t>
  </si>
  <si>
    <t>PLEAN_X370231DE5014220</t>
  </si>
  <si>
    <t>PLEAN_X370221DE5014220</t>
  </si>
  <si>
    <t>FR8407525</t>
  </si>
  <si>
    <t>Philip Krell</t>
  </si>
  <si>
    <t>FR8427215</t>
  </si>
  <si>
    <t>FR8430464</t>
  </si>
  <si>
    <t>CTEMPLA_1000PE10590024 XXXIMPORTACION FARMA</t>
  </si>
  <si>
    <t>CTEMPEU_1000AT10MS3400 XXXQuality</t>
  </si>
  <si>
    <t>CTEMPEU_1000IT10C01QA0 XXXQuality Assurance</t>
  </si>
  <si>
    <t>CTEMPEU_1000CH60E54508 XXXDistribution Quality</t>
  </si>
  <si>
    <t>CTEMPEU_1000CH20E99052 XXXIAS19 FB0 3110250000</t>
  </si>
  <si>
    <t>CTEMPEU_1000IT10B04543 XXX(TS) MAINTENANCE DEPT</t>
  </si>
  <si>
    <t>CLFF_1000$$$IT50R0B001 XXX R&amp;D MANUFACTURING</t>
  </si>
  <si>
    <t>CTEMPEU_1000IT10B04562 XXX(QU) QC BIOLOGICAL LAB</t>
  </si>
  <si>
    <t>CTEMPEU_1000CH20A40020 XXXA BIO-Quality &amp; Technical Mgmt</t>
  </si>
  <si>
    <t>CTEMPEU_1000CH20A40010 XXXA FDF-Manag- &amp; Supp. Services</t>
  </si>
  <si>
    <t>CTEMPEU_1000CH20A51010 XXXA VC-Machines</t>
  </si>
  <si>
    <t>CTEMPEU_1000CH20A54052 XXXA TS-Maint. Facil. &amp; Qu Supp</t>
  </si>
  <si>
    <t>CTEMPEU_1000CH20A54055 XXXA TS-Biotech Maint.</t>
  </si>
  <si>
    <t>CTEMPEU_1000CH20A54057 XXXA TS-FDF Maint.</t>
  </si>
  <si>
    <t>CTEMPEU_1000CH20A50503 XXXA-Start-up Sky Maint</t>
  </si>
  <si>
    <t>CTEMPEU_1000CH20A50520 XXXA-Start up costs</t>
  </si>
  <si>
    <t>CTEMPEU_1000CH20V47530 XXXBiotech Suite 1 (USP) Vevey</t>
  </si>
  <si>
    <t>CTEMPEU_1000CH20V54052 XXXMaintenance Utilities Vevey</t>
  </si>
  <si>
    <t>CTEMPEU_1000CH20V54053 XXXMaintenance Process Equipment Vevey</t>
  </si>
  <si>
    <t>CTEMPEU_1000CH20V54054 XXXElectricity</t>
  </si>
  <si>
    <t>CTEMPEU_1000CH20V54055 XXXInstrumentation Vevey</t>
  </si>
  <si>
    <t>CTEMPEU_1000CH20V54056 XXXMaintenance System Vevey</t>
  </si>
  <si>
    <t>CTEMPEU_1000CH20V54059 XXXCompliance Eng</t>
  </si>
  <si>
    <t>CLFF_1000$$$DE10HABP32 XXXF1-IMA 11 (C80)</t>
  </si>
  <si>
    <t>CLFF_1000$$$DE10HABP33 XXXF1-IMA 2 (C80)</t>
  </si>
  <si>
    <t>CLFF_1000$$$DE10HABP34 XXXF1-Ullmann 4</t>
  </si>
  <si>
    <t>CLFF_1000$$$DE10HABP35 XXXF1-Uhlmann 14</t>
  </si>
  <si>
    <t>CLFF_1000$$$DE10HABP36 XXXF1-Ullmann 6</t>
  </si>
  <si>
    <t>CLFF_1000$$$DE10HABP37 XXXF1-IMA 8 (C90)</t>
  </si>
  <si>
    <t>CLFF_1000$$$DE10HABP38 XXXF1-IMA 9 (C90)</t>
  </si>
  <si>
    <t>CLFF_1000$$$DE50TABP33 XXXsolids packaging  IMA 2 - 2 lane</t>
  </si>
  <si>
    <t>CLFF_1000$$$DE50TABP34 XXXsolids packaging  Uhlmann 4 - 3 lane</t>
  </si>
  <si>
    <t>CLFF_1000$$$DE10HFBP45 XXXF1-Utilities</t>
  </si>
  <si>
    <t>CLFF_1000$$$DE50TFBP45 XXX_solids packaging utilities equipment</t>
  </si>
  <si>
    <t>CLFF_1000$$$DE50TGBP46 XXX_solids packaging building</t>
  </si>
  <si>
    <t>CLFF_1000$$$DE10HACC01 XXXHO-MGD-K Kohle - Linie</t>
  </si>
  <si>
    <t>CLFF_1000$$$DE50TMDA02 XXX_PPC- Project</t>
  </si>
  <si>
    <t>CLFF_1000$$$DE50TMDA03 XXX_HO-Biotech MDA</t>
  </si>
  <si>
    <t>CLFF_1000$$$DE50TMDA11 XXXLaunch Technology Center Project Qual</t>
  </si>
  <si>
    <t>PTEMPEU_FR40I1011118005 xxx</t>
  </si>
  <si>
    <t>PTEMPEU_FR40I1011118006 xxx</t>
  </si>
  <si>
    <t>PTEMPEU_FR40I1011118007 xxx</t>
  </si>
  <si>
    <t>PTEMPEU_FR40I1011118008 xxx</t>
  </si>
  <si>
    <t>PTEMPEU_FR40I1011118009 xxx</t>
  </si>
  <si>
    <t>ILEAN_001050000465 XXXConcor Detensiel - Novapharm</t>
  </si>
  <si>
    <t>T00000200000 XXXConcor - Actoverco</t>
  </si>
  <si>
    <t>T00001100000 XXXRicham - Altea</t>
  </si>
  <si>
    <t>CTEMPEU_1000IT10T03341 XXXQuality Control</t>
  </si>
  <si>
    <t>CTEMPEU_1000IT10T03401 XXXPharmaceutical Development</t>
  </si>
  <si>
    <t>CTEMPEU_1000IT10T031E1 XXXEngineering &amp; Maintenance</t>
  </si>
  <si>
    <t>CLFF_1000$$$IT60R01001 XXXValidation Group</t>
  </si>
  <si>
    <t>CLFF_1000$$$IT60R01007 XXX_Ivrea Archive</t>
  </si>
  <si>
    <t>PLEAN_X310402IT6030204 XXXEndocrinology LCM</t>
  </si>
  <si>
    <t>PLEAN_X310502IT6030206 XXXREB market activity exp - EM proj</t>
  </si>
  <si>
    <t>CTEMPEU_1000CH60V39000 XXXBDC Start-Up costs GD&amp;L</t>
  </si>
  <si>
    <t>TEMPEU_1000CH60E37503 XXXGD&amp;L Medical Devices</t>
  </si>
  <si>
    <t>CTEMPEU_1000CH60E37503 XXXGD&amp;L Medical Devices</t>
  </si>
  <si>
    <t>FTEMPEU_1000CH60E37503_IO XXXGD&amp;L Medical Devices (IO)</t>
  </si>
  <si>
    <t>TEMPEU_1000CH60E37503_IO XXXGD&amp;L Medical Devices (IO)</t>
  </si>
  <si>
    <t>CTEMPEU_1000CH20E99023 XXXIAS19 FE4 3110250000</t>
  </si>
  <si>
    <t>CTEMPEU_1000CH60E37501 XXXStrategy &amp; Change Office</t>
  </si>
  <si>
    <t>CTEMPEU_1000CH60E99110 XXXBT OPEX GHO Global</t>
  </si>
  <si>
    <t>CTEMPEU_1000CH60MF0200 XXXCustoms &amp; Legislation</t>
  </si>
  <si>
    <t>CTEMPEU_1000IT10B05A02 XXXCLADRIBINE</t>
  </si>
  <si>
    <t>CTEMPEU_1000CH60E54502 XXXMedical Device Quality</t>
  </si>
  <si>
    <t>CTEMPEU_1000CH60CMO250 XXXStart Up MAVENCLAD</t>
  </si>
  <si>
    <t>CTEMPEU_1000CH60MF5359 XXXCetrotide Subcontracting</t>
  </si>
  <si>
    <t>CSCALA_1203$0000003105 Administration</t>
  </si>
  <si>
    <t>CSCALA_1203$0000004214</t>
  </si>
  <si>
    <t>CSCALA_1203$0000004221</t>
  </si>
  <si>
    <t>CSCALA_1203$0000004252</t>
  </si>
  <si>
    <t>CSCALA_1785$0000000020 Logistics</t>
  </si>
  <si>
    <t>CSCALA_1786$0000000020 Logistics</t>
  </si>
  <si>
    <t>CSCALA_1085$0000000034</t>
  </si>
  <si>
    <t>CSCALA_1085$0000000039</t>
  </si>
  <si>
    <t>CSCALA_1203$0000003104 Head of SNO</t>
  </si>
  <si>
    <t>CSCALA_1212$0000002000 Logistic Supply chain man</t>
  </si>
  <si>
    <t>CSCALA_1085$0000000037</t>
  </si>
  <si>
    <t>CSCALA_1212$0000003600 Quality Assurance Manager</t>
  </si>
  <si>
    <t>CSCALA_1085$0000000029</t>
  </si>
  <si>
    <t>CSCALA_1785$360_705</t>
  </si>
  <si>
    <t>CSCALA_1785$360_713</t>
  </si>
  <si>
    <t>CSCALA_1785$360_715</t>
  </si>
  <si>
    <t>CSCALA_1785$360_727</t>
  </si>
  <si>
    <t>CSCALA_1786$0000000360 QA</t>
  </si>
  <si>
    <t>CSCALA_1786$360_104</t>
  </si>
  <si>
    <t>CSCALA_1786$360_124</t>
  </si>
  <si>
    <t>CSCALA_1203$0000002005 Quality – intern</t>
  </si>
  <si>
    <t>CSCALA_1212$0000003601 Quality Assurance Intern</t>
  </si>
  <si>
    <t>CSCALA_1786$0000000365 QA deputy</t>
  </si>
  <si>
    <t>FR8430767</t>
  </si>
  <si>
    <t>FR8431058</t>
  </si>
  <si>
    <t>D00130300000000 PFAS-Free i-line Resist FZero 3800</t>
  </si>
  <si>
    <t>D00136900000000 SAM/New brush material</t>
  </si>
  <si>
    <t>D00137000000000 DSA C/H High Chi BCP</t>
  </si>
  <si>
    <t>D00137300000000 DSA MAT material - Scale-up</t>
  </si>
  <si>
    <t>D00137400000000 AP-LTO 193</t>
  </si>
  <si>
    <t>D00137700000000 Samsung C/H Rectification</t>
  </si>
  <si>
    <t>D00137800000000 Samsung L/S / SK Hynix PSPT &amp; ATF</t>
  </si>
  <si>
    <t>D00137900000000 MATS and DMATS PD and Supply</t>
  </si>
  <si>
    <t>D00138200000000 SN-416 Supply</t>
  </si>
  <si>
    <t>DP000029000000 SX-79 for SiCn / SiC</t>
  </si>
  <si>
    <t>DP000031000000 In-house Ce300 for SEC SOP_SON</t>
  </si>
  <si>
    <t>DP000025000000 Selective Etching on SiNx &amp; TiN and SiO</t>
  </si>
  <si>
    <t>CLFF_1000$$$DE04R00403 EL-OT Lithography Capitalization</t>
  </si>
  <si>
    <t>D00030200000000 Surface Treat Material_EUV Resist</t>
  </si>
  <si>
    <t>D96070000 EL-DOD Fertigungsaufträge EL-OT Support</t>
  </si>
  <si>
    <t>D96080000 EL-DOD-QC charges to Quattro ERP</t>
  </si>
  <si>
    <t>D96090000 EL-DOD charges to all ERP</t>
  </si>
  <si>
    <t>D23360000 EL-DOD charges to Quattro ERP</t>
  </si>
  <si>
    <t>D00074200000000 UK ICXC (1VR)</t>
  </si>
  <si>
    <t>D00135400000000 LGD-OLED-TV-WBL_WBM</t>
  </si>
  <si>
    <t>D00135500000000 LGD-OLED-TV-WBL_WBM</t>
  </si>
  <si>
    <t>D00135700000000 CSOT-OLED-Mobile-C12</t>
  </si>
  <si>
    <t>D00135900000000 TM-OLED-IT-Tandem 2.0</t>
  </si>
  <si>
    <t>D00136100000000 TM-OLED-Automotive-Tandem 3.0</t>
  </si>
  <si>
    <t>D00136500000000 BOE-OLED-Automotive-T4</t>
  </si>
  <si>
    <t>D00136700000000 LGD-OLED-mobile-RSQ</t>
  </si>
  <si>
    <t>D00136800000000 LGD-OLED-mobile-RSQ</t>
  </si>
  <si>
    <t>D00137600000000 TM-OLED-Mobile-NT1</t>
  </si>
  <si>
    <t>D00139900000000 OoC PICMo</t>
  </si>
  <si>
    <t>D00053000000000 VA New Material R&amp;D</t>
  </si>
  <si>
    <t>T00049200000 HTM-1325 G4</t>
  </si>
  <si>
    <t>T00049400000 HTM-014i</t>
  </si>
  <si>
    <t>T00049800000 HTM-1097</t>
  </si>
  <si>
    <t>T00051500000 LCW G3</t>
  </si>
  <si>
    <t>T00051600000 HTM-1196</t>
  </si>
  <si>
    <t>T00053300000 HTM-1824</t>
  </si>
  <si>
    <t>T00053400000 HTM-1254</t>
  </si>
  <si>
    <t>T00053700000 HTM-1554</t>
  </si>
  <si>
    <t>T00054300000 TMM-1337</t>
  </si>
  <si>
    <t>T00054400000 TMP-1086M70</t>
  </si>
  <si>
    <t>T00055500000 TMM-1059</t>
  </si>
  <si>
    <t>T00055600000 TMM-997x</t>
  </si>
  <si>
    <t>T00057100000 HTM-1458</t>
  </si>
  <si>
    <t>T00058300000 OSC(Processing) at EL-SC-D 2026</t>
  </si>
  <si>
    <t>RD182222 Metal Oxide Incubator 49551</t>
  </si>
  <si>
    <t>RD182240 Alt Si Incubator 50185</t>
  </si>
  <si>
    <t>RD182251 ALD/CVD Oxide Incubator 48436</t>
  </si>
  <si>
    <t>RD182253 AP-LTO 280 for low WER oxide 50110</t>
  </si>
  <si>
    <t>RD220010 AP-LTO 520 Low Cost Syntheis</t>
  </si>
  <si>
    <t>RD230004 ELOT MoO2Cl2</t>
  </si>
  <si>
    <t>IPHOENX_000400760333 Idle cost Jupiter</t>
  </si>
  <si>
    <t>CLFF_KR00$$$KR03C00111 Internal Boost Projects</t>
  </si>
  <si>
    <t>CLFF_VMCA$$$US10C06033 Internal Boost Projects</t>
  </si>
  <si>
    <t>CLFF_1000$$$DE04TNBZ08 EL-OT Operational Technology SuSo</t>
  </si>
  <si>
    <t>CLFF_KR00$$$KR03TNPZ01 Global OE</t>
  </si>
  <si>
    <t>CLFF_1000$$$US01TLMZ01 EL-SC-X Operations Excellence</t>
  </si>
  <si>
    <t>CLFF_VMCA$$$US10TM1000 DSS Data &amp; Digital</t>
  </si>
  <si>
    <t>CLFF_1000$$$TW02TLTB02 Operational Excellence-Taoyuan</t>
  </si>
  <si>
    <t>CLFF_1000$$$DE04C00413 EL ISC Patterning</t>
  </si>
  <si>
    <t>CLFF_VMCA$$$US10C01023 ISC Synergy Proj Exp -HT</t>
  </si>
  <si>
    <t>CLFF_VMCA$$$US10C06078 External Boost Projects</t>
  </si>
  <si>
    <t>CLFF_1000$$$JP02C0M901 Internal Boost Projects</t>
  </si>
  <si>
    <t>CLFF_1000$$$JP02THMZ01 Data Science JP</t>
  </si>
  <si>
    <t>CLFF_VMCA$$$US10PD1143 US PROJECT BOOST</t>
  </si>
  <si>
    <t>CPHOENX_01010000698910 Quattro-Digital Solutions</t>
  </si>
  <si>
    <t>IQUATRO_006000000705 DE041283SE3610405000</t>
  </si>
  <si>
    <t>CLFF_1000$$$DE04TNBZ04 PM-OI Global SC Semi</t>
  </si>
  <si>
    <t>CLFF_1000$$$DE04TNBZ09 EL-IOC Continuous Improvement</t>
  </si>
  <si>
    <t>CLFF_1000$$$US01Z03204 XXXVersum - ISC</t>
  </si>
  <si>
    <t>CLFF_VMCA$$$US10PD0803 Freeport TX Hydrochlor / HCL Transf</t>
  </si>
  <si>
    <t>IQUATRO_001050000483 Project Jade-SG</t>
  </si>
  <si>
    <t>CLFF_VMCA$$$KR16DB3301 Fleet Depreciation</t>
  </si>
  <si>
    <t>CLFF_VMCA$$$US10TN1157 HTN Thin Films Container Prep</t>
  </si>
  <si>
    <t>RD192207 300 mm Etch Tool Support 51442</t>
  </si>
  <si>
    <t>RD240019 R&amp;D Trifluoroethylene [NPI}</t>
  </si>
  <si>
    <t>RD203005 Hydride Gas Research 51500</t>
  </si>
  <si>
    <t>RD230005 ELOT Diborane Synthesis and Purification</t>
  </si>
  <si>
    <t>DP000009000000 HPD8701/8720 for Intel Adv. Packaging</t>
  </si>
  <si>
    <t>RD182260 W Incubator 49272</t>
  </si>
  <si>
    <t>RD182265 Barrier Incubator 49275</t>
  </si>
  <si>
    <t>RD182279 STI/FEOL Incubator 49274</t>
  </si>
  <si>
    <t>RD192266 Intel Barrier 51372 49006</t>
  </si>
  <si>
    <t>RD192278 HR - low dish Cu (intel) 51389</t>
  </si>
  <si>
    <t>RD210010 New metal interconnect</t>
  </si>
  <si>
    <t>RD210011 Advanced dielectric films DP966</t>
  </si>
  <si>
    <t>CLFF_1000$$$DE04C00505</t>
  </si>
  <si>
    <t>FR8431300</t>
  </si>
  <si>
    <t>CPHOENX_01010000699630 SS Commercial Excell</t>
  </si>
  <si>
    <t>CEMERAL_64010010860846 PS/API</t>
  </si>
  <si>
    <t>CPHOENX_01010000681601 LSS Global Business Performance</t>
  </si>
  <si>
    <t>CLFF_7210$$$2102TPSZ93 CDMO Demand Forecast</t>
  </si>
  <si>
    <t>CPHOENX_01010000653400 LS-SC-PCDQF8/QF9</t>
  </si>
  <si>
    <t>CPHOENX_01010000611700 EL-POG3 Production</t>
  </si>
  <si>
    <t>CPHOENX_01010000511602 LS-SC-PCD BU Elimination</t>
  </si>
  <si>
    <t>CPHOENX_01010000604599</t>
  </si>
  <si>
    <t>CPHOENX_01010000538989 EL-POG 1H Lease Hold</t>
  </si>
  <si>
    <t>CPHOENX_01010000538990 PCDG 11F West LH</t>
  </si>
  <si>
    <t>CPHOENX_01010000509600 LS-O IC3 Project</t>
  </si>
  <si>
    <t>CPHOENX_01010000614500 XXXEL-POG-QC Gernsheim LS</t>
  </si>
  <si>
    <t>CPHOENX_01010000604450 LS-SC-PCD9 IC3</t>
  </si>
  <si>
    <t>L000014001</t>
  </si>
  <si>
    <t>L000013999</t>
  </si>
  <si>
    <t>L000010095</t>
  </si>
  <si>
    <t>L000013248</t>
  </si>
  <si>
    <t>L000013833</t>
  </si>
  <si>
    <t>P000000056</t>
  </si>
  <si>
    <t>P000001215</t>
  </si>
  <si>
    <t>P000001071</t>
  </si>
  <si>
    <t>P000000584</t>
  </si>
  <si>
    <t>P000001397</t>
  </si>
  <si>
    <t>P000000528</t>
  </si>
  <si>
    <t>P000000516</t>
  </si>
  <si>
    <t>FR8431387</t>
  </si>
  <si>
    <t>CORAERP_MMOR1975.5971 LSS Commercial 1975</t>
  </si>
  <si>
    <t>CNOW_7210$$$0000040333</t>
  </si>
  <si>
    <t>CNOW_7210$$$0000040334</t>
  </si>
  <si>
    <t>CNOW_7210$$$0000040335</t>
  </si>
  <si>
    <t>CNOW_7210$$$0000040336</t>
  </si>
  <si>
    <t>CNOW_7210$$$0000040337</t>
  </si>
  <si>
    <t>CNOW_7210$$$0000040338</t>
  </si>
  <si>
    <t>CNOW_ROW$$$$0000091855</t>
  </si>
  <si>
    <t>CNOW_ROW$$$$0000091856</t>
  </si>
  <si>
    <t>CNOW_7210$$$0000051651</t>
  </si>
  <si>
    <t>CNOW_7210$$$0000051652</t>
  </si>
  <si>
    <t>CNOW_7210$$$0000056497</t>
  </si>
  <si>
    <t>CNOW_7210$$$0000051648</t>
  </si>
  <si>
    <t>CNOW_7210$$$0000051649</t>
  </si>
  <si>
    <t>CNOW_7210$$$0000015246</t>
  </si>
  <si>
    <t>CNOW_7210$$$0000015244</t>
  </si>
  <si>
    <t>CNOW_7210$$$0000010309</t>
  </si>
  <si>
    <t>CNOW_7210$$$0000056157</t>
  </si>
  <si>
    <t>CNOW_7210$$$0024069017</t>
  </si>
  <si>
    <t>CNOW_7210$$$0000269017</t>
  </si>
  <si>
    <t>CNOW_AUS0$$$0000092065</t>
  </si>
  <si>
    <t>CNOW_7210$$$0000052132</t>
  </si>
  <si>
    <t>CNOW_7210$$$0000015425</t>
  </si>
  <si>
    <t>CNOW_ROW$$$$Y631</t>
  </si>
  <si>
    <t>CNOW_ROW$$$$0000095668</t>
  </si>
  <si>
    <t>CNOW_ROW$$$$0000091827</t>
  </si>
  <si>
    <t>CNOW_7210$$$0000008065</t>
  </si>
  <si>
    <t>CNOW_7210$$$0000025769</t>
  </si>
  <si>
    <t>CNOW_7210$$$0000496754</t>
  </si>
  <si>
    <t>CNOW_7210$$$0000040422</t>
  </si>
  <si>
    <t>CNOW_7210$$$0000040424</t>
  </si>
  <si>
    <t>CNOW_7210$$$0000040423</t>
  </si>
  <si>
    <t>CNOW_7210$$$0000015216</t>
  </si>
  <si>
    <t>CNOW_ROW$$$$0000091857</t>
  </si>
  <si>
    <t>L000013994</t>
  </si>
  <si>
    <t>FR8434795</t>
  </si>
  <si>
    <t>CSCALA_1820$Q317_P44</t>
  </si>
  <si>
    <t>CSCALA_1820$Q317_Q17</t>
  </si>
  <si>
    <t>CSCALA_1820$Q318_Q15</t>
  </si>
  <si>
    <t>CSCALA_1820$Q318_Q17</t>
  </si>
  <si>
    <t>CSCALA_1820$Q326_Q17</t>
  </si>
  <si>
    <t>CSCALA_1820$Q317_Q12</t>
  </si>
  <si>
    <t>CSCALA_1820$Q319_Q12</t>
  </si>
  <si>
    <t>CSCALA_1820$Q319_P82</t>
  </si>
  <si>
    <t>CSCALA_1820$Q317_P84</t>
  </si>
  <si>
    <t>CSCALA_1820$Q319_P84</t>
  </si>
  <si>
    <t>CSCALA_1820$Q317_Q19</t>
  </si>
  <si>
    <t>CSCALA_1820$Q319_Q19</t>
  </si>
  <si>
    <t>CSCALA_1820$Q317_P87</t>
  </si>
  <si>
    <t>CSCALA_1820$Q318_P87</t>
  </si>
  <si>
    <t>CSCALA_1820$Q326_P87</t>
  </si>
  <si>
    <t>CSCALA_1820$Q317_P88</t>
  </si>
  <si>
    <t>CSCALA_1820$Q317_Q14</t>
  </si>
  <si>
    <t>CSCALA_1820$Q318_Q14</t>
  </si>
  <si>
    <t>CSCALA_1820$Q326_Q14</t>
  </si>
  <si>
    <t>CSCALA_1820$Q317_Q16</t>
  </si>
  <si>
    <t>CSCALA_1820$Q318_Q16</t>
  </si>
  <si>
    <t>CSCALA_1820$Q318_Q18</t>
  </si>
  <si>
    <t>CSCALA_1820$Q326_Q16</t>
  </si>
  <si>
    <t>CSCALA_1820$Q350_Q17</t>
  </si>
  <si>
    <t>CSCALA_1820$Q350_Q22</t>
  </si>
  <si>
    <t>CSCALA_1820$Q355_Q17</t>
  </si>
  <si>
    <t>CSCALA_1820$Q355_Q22</t>
  </si>
  <si>
    <t>CSCALA_1820$Q350_Q12</t>
  </si>
  <si>
    <t>CSCALA_1820$Q355_Q12</t>
  </si>
  <si>
    <t>CSCALA_1820$Q350_P82</t>
  </si>
  <si>
    <t>CSCALA_1820$Q355_P82</t>
  </si>
  <si>
    <t>CSCALA_1820$Q350_P84</t>
  </si>
  <si>
    <t>CSCALA_1820$Q350_Q20</t>
  </si>
  <si>
    <t>CSCALA_1820$Q355_P84</t>
  </si>
  <si>
    <t>CSCALA_1820$Q355_Q20</t>
  </si>
  <si>
    <t>CSCALA_1820$Q350_P87</t>
  </si>
  <si>
    <t>CSCALA_1820$Q350_Q21</t>
  </si>
  <si>
    <t>CSCALA_1820$Q355_P87</t>
  </si>
  <si>
    <t>CSCALA_1820$Q355_Q21</t>
  </si>
  <si>
    <t>CSCALA_1820$Q350_P88</t>
  </si>
  <si>
    <t>CSCALA_1820$Q355_P88</t>
  </si>
  <si>
    <t>CSCALA_1820$Q350_Q13</t>
  </si>
  <si>
    <t>CSCALA_1820$Q355_Q13</t>
  </si>
  <si>
    <t>CSCALA_1820$Q350_Q14</t>
  </si>
  <si>
    <t>CSCALA_1820$Q355_Q14</t>
  </si>
  <si>
    <t>CSCALA_1820$Q350_Q16</t>
  </si>
  <si>
    <t>CSCALA_1820$Q355_Q16</t>
  </si>
  <si>
    <t>CSCALA_1820$Q317_Q18</t>
  </si>
  <si>
    <t>CSCALA_1820$Q319_Q18</t>
  </si>
  <si>
    <t>H000001089</t>
  </si>
  <si>
    <t>H000001081</t>
  </si>
  <si>
    <t>H000001072</t>
  </si>
  <si>
    <t>H000001082</t>
  </si>
  <si>
    <t>FR8432985</t>
  </si>
  <si>
    <t>CLFF_1000$$$DE10B05000 EL-OP-SVL Value Stream Mg</t>
  </si>
  <si>
    <t>CLFF_1000$$$DE10B05010 EL-OP-SVL Value Stream Mg</t>
  </si>
  <si>
    <t>CLFF_1000$$$DE10B51400 EL-OP-SG Global Demand &amp;</t>
  </si>
  <si>
    <t>CPHOENX_01010000401920 EL-OP-SDP4 G20 Techn.Backbone D&amp;A assets</t>
  </si>
  <si>
    <t>CPHOENX_01010000551102 EL-OP-SD IC-Elimination Technical cost 2</t>
  </si>
  <si>
    <t>CLFF_1000$$$DE10B02511 EL-OP-SDP1 N5 Reactors &lt;1</t>
  </si>
  <si>
    <t>CLFF_1000$$$DE10B02522 EL-OP-SDP1 N5 Centrifuge</t>
  </si>
  <si>
    <t>CLFF_1000$$$DE10B02532 EL-OP-SDP1 N5 Dynamic Dry</t>
  </si>
  <si>
    <t>CLFF_1000$$$DE10B02533 EL-OP-SDP1 N5 Drying Cabi</t>
  </si>
  <si>
    <t>CLFF_1000$$$DE10B02541 EL-OP-SDP1 N5 Column</t>
  </si>
  <si>
    <t>CLFF_1000$$$DE10B02580 EL-OP-SDP1 N5 Shared Equi</t>
  </si>
  <si>
    <t>CLFF_1000$$$DE10B02111 EL-OP-SDP1 G1 Reactors &lt;=</t>
  </si>
  <si>
    <t>CLFF_1000$$$DE10B02112 EL-OP-SDP1 G1 Reactors &gt;2</t>
  </si>
  <si>
    <t>CLFF_1000$$$DE10B02121 EL-OP-SDP1 G1 Solid/Liqui</t>
  </si>
  <si>
    <t>CLFF_1000$$$DE10B02131 EL-OP-SDP1 G1 Dryer</t>
  </si>
  <si>
    <t>CLFF_1000$$$DE10B02133 EL-OP-SDP1 G1 Drying Cabi</t>
  </si>
  <si>
    <t>CLFF_1000$$$DE10B02141 EL-OP-SDP1 G1 Chromatogra</t>
  </si>
  <si>
    <t>CLFF_1000$$$DE10B02146 EL-OP-SDP1 G1 Distillatio</t>
  </si>
  <si>
    <t>CLFF_1000$$$DE10B02180 EL-OP-SDP1 G1 Shared Equi</t>
  </si>
  <si>
    <t>FPHOENX_01010000602100_IO EL-OP-SDP1 Production (IO)</t>
  </si>
  <si>
    <t>PHOENX_01010000602100_IO EL-OP-SDP1 Production (IO)</t>
  </si>
  <si>
    <t>CLFF_1000$$$DE10B02000 EL-OP-SDP2 Production</t>
  </si>
  <si>
    <t>CLFF_1000$$$DE10B02070 EL-OP-SDP2 G1 Small Scale</t>
  </si>
  <si>
    <t>CLFF_1000$$$DE10B02075 EL-OP-SDP2 N5 Small Scale</t>
  </si>
  <si>
    <t>CLFF_1000$$$DE10B03000 EL-OP-SDP3 Production</t>
  </si>
  <si>
    <t>CLFF_1000$$$DE10B03001 EL-OP-SDP3 Production</t>
  </si>
  <si>
    <t>CLFF_1000$$$DE10B03025 EL-OP-SDP3 H4 DHA</t>
  </si>
  <si>
    <t>CLFF_1000$$$DE10B03032 EL-OP-SDP3 H4 DC Dryer</t>
  </si>
  <si>
    <t>CLFF_1000$$$DE10B03035 EL-OP-SDP3 H4 Multi Purpo</t>
  </si>
  <si>
    <t>CLFF_1000$$$DE10B03036 EL-OP-SDP3 H4 Fermentatio</t>
  </si>
  <si>
    <t>CLFF_1000$$$DE10B03045 EL-OP-SDP3 H4 Spray Dryer</t>
  </si>
  <si>
    <t>CLFF_1000$$$DE10B03051 EL-OP-SDP3 H4 Reactors+Ul</t>
  </si>
  <si>
    <t>CLFF_1000$$$DE10B03052 EL-OP-SDP3 H4 Crystallisa</t>
  </si>
  <si>
    <t>CLFF_1000$$$DE10B03065 EL-OP-SDP3 H2 Small Scale</t>
  </si>
  <si>
    <t>CLFF_1000$$$DE10B03070 EL-OP-SDP3 H2 Proteinase</t>
  </si>
  <si>
    <t>CLFF_1000$$$DE10B03075 EL-OP-SDP3 X27 Methanol R</t>
  </si>
  <si>
    <t>CLFF_1000$$$DE10B03080 EL-OP-SDP3 Shared Equipme</t>
  </si>
  <si>
    <t>FPHOENX_01010000603000_IO EL-OP-SDP3 Production (IO)</t>
  </si>
  <si>
    <t>PHOENX_01010000603000_IO EL-OP-SDP3 Production (IO)</t>
  </si>
  <si>
    <t>CLFF_1000$$$DE10B01900 EL-OP-SDP4 Production</t>
  </si>
  <si>
    <t>CLFF_1000$$$DE10B01901 EL-OP-SDP4 Production</t>
  </si>
  <si>
    <t>CLFF_1000$$$DE10B01903 EL-OP-SDP4 G20 Compartmen</t>
  </si>
  <si>
    <t>CLFF_1000$$$DE10B01906 EL-OP-SDP4 G20 Compartmen</t>
  </si>
  <si>
    <t>CLFF_1000$$$DE10B01907 EL-OP-SDP4 G20 Compartmen</t>
  </si>
  <si>
    <t>CLFF_1000$$$DE10B01908 EL-OP-SDP4 G20 Compartmen</t>
  </si>
  <si>
    <t>CLFF_1000$$$DE10B01909 EL-OP-SDP4 G20 Compartmen</t>
  </si>
  <si>
    <t>CLFF_1000$$$DE10B01910 EL-OP-SDP4 G20 Compartmen</t>
  </si>
  <si>
    <t>CLFF_1000$$$DE10B01911 EL-OP-SDP4 G20 Compartmen</t>
  </si>
  <si>
    <t>CLFF_1000$$$DE10B01912 EL-OP-SDP4 G20 Compartmen</t>
  </si>
  <si>
    <t>CLFF_1000$$$DE10B01920 EL-OP-SDP4 G20 Smart Down</t>
  </si>
  <si>
    <t>CLFF_1000$$$DE10B01921 EL-OP-SDP4 G20 Centrifuge</t>
  </si>
  <si>
    <t>CLFF_1000$$$DE10B01932 EL-OP-SDP4 G20 Mix Dryer</t>
  </si>
  <si>
    <t>CLFF_1000$$$DE10B01941 EL-OP-SDP4 G20 Separation</t>
  </si>
  <si>
    <t>CLFF_1000$$$DE10B01951 EL-OP-SDP4 G20 Reactors &lt;</t>
  </si>
  <si>
    <t>CLFF_1000$$$DE10B01952 EL-OP-SDP4 G20 Reactors &gt;</t>
  </si>
  <si>
    <t>CLFF_1000$$$DE10B01961 EL-OP-SDP4 G20 Contiflex</t>
  </si>
  <si>
    <t>CLFF_1000$$$DE10B01970 EL-OP-SDP4 G20 Washing Ma</t>
  </si>
  <si>
    <t>CLFF_1000$$$DE10B01980 EL-OP-SDP4 G20 Shared Equ</t>
  </si>
  <si>
    <t>FPHOENX_01010000601900_IO EL-OP-SDP4 Production (IO)</t>
  </si>
  <si>
    <t>PHOENX_01010000601900_IO EL-OP-SDP4 Production (IO)</t>
  </si>
  <si>
    <t>CLFF_1000$$$DE10B02518 XXXOG-5 Reactor for speci</t>
  </si>
  <si>
    <t>CLFF_1000$$$DE10B03346 EL-DOD-4 P24 603380 Share</t>
  </si>
  <si>
    <t>CLFF_1000$$$DE10B03380 EL-DOD-4 K4/12/25 SharedE</t>
  </si>
  <si>
    <t>CLFF_1000$$$DE10B02610 EL-OP-SDP4 K10 Eusolex UV</t>
  </si>
  <si>
    <t>CLFF_1000$$$DE10B02880 EL-DOD-4 L29 Shared Equip</t>
  </si>
  <si>
    <t>CLFF_1000$$$DE04TADG01 EL-DOD-S Filling mirror cc</t>
  </si>
  <si>
    <t>CLFF_1000$$$DE07TQSZ01 Warehousing</t>
  </si>
  <si>
    <t>CLFF_1000$$$DE10B01200 EL-OP-SDPS Filling</t>
  </si>
  <si>
    <t>CLFF_1000$$$DE10B03100 EL-OP-SDPS Logistics</t>
  </si>
  <si>
    <t>CLFF_1000$$$DE10B03111 EL-OP-SDPS Central Fillin</t>
  </si>
  <si>
    <t>CLFF_1000$$$DE10B04100 EL-OP-SDPS Distribution</t>
  </si>
  <si>
    <t>FPHOENX_01010000604100_IO EL-OP-SDPS Distribution (IO)</t>
  </si>
  <si>
    <t>PHOENX_01010000604100_IO EL-OP-SDPS Distribution (IO)</t>
  </si>
  <si>
    <t>CLFF_1000$$$DE10B02300 EL-OP-SDPE Production Res</t>
  </si>
  <si>
    <t>CLFF_1000$$$DE10B08800 EL-OP-SDPP Production Pla</t>
  </si>
  <si>
    <t>FP000000078_IO DIS-DE-DA Maintenance/Engineering (T3).</t>
  </si>
  <si>
    <t>CLFF_1000$$$DE10B06200 EL-OP-SDPN NPI Transfer</t>
  </si>
  <si>
    <t>CLFF_1000$$$DE10B06210 EL-OP-SDPN NPI Transfer-A</t>
  </si>
  <si>
    <t>CLFF_1000$$$DE10B51100 EL-OP-SDP Management</t>
  </si>
  <si>
    <t>PHOENX_01010000651300_IO EL-OP-SDPD Digitalization (IO)</t>
  </si>
  <si>
    <t>CLFF_1000$$$DE04TASU26 TSA SOW GHM-048 Sector EL LE 1188</t>
  </si>
  <si>
    <t>CLFF_1000$$$DE04TBDZ03 EL-DOD-QC Quality Control mirror cc</t>
  </si>
  <si>
    <t>CLFF_1000$$$DE04TBDZ09 Q-Display</t>
  </si>
  <si>
    <t>CLFF_1000$$$DE10B28200 EL-OP-SDQD Analytical Dev</t>
  </si>
  <si>
    <t>CLFF_1000$$$DE10B41100 EL-OP-SDQAR QA Regulated</t>
  </si>
  <si>
    <t>CLFF_1000$$$DE10B41101 EL-OP-SDQAR QA Regulated</t>
  </si>
  <si>
    <t>CLFF_1000$$$DE10B45900 EL-OP-SDQA Quality Assura</t>
  </si>
  <si>
    <t>CLFF_1000$$$DE10B48300 EL-OP-SDQC Quality Contro</t>
  </si>
  <si>
    <t>CLFF_1000$$$DE10B58400 EL-OP-SDQCR QC Regulated</t>
  </si>
  <si>
    <t>P000000329_IO DIS-DE-DA Quality (T2) (IO)</t>
  </si>
  <si>
    <t>FPHOENX_01010000628200_IO EL-OP-SDQD Analytical Development (IO)</t>
  </si>
  <si>
    <t>PHOENX_01010000628200_IO EL-OP-SDQD Analytical Development (IO)</t>
  </si>
  <si>
    <t>G000000954 EL-OP-SD LH+SC Buildings, TC</t>
  </si>
  <si>
    <t>G000001028 EL-OP-SD LH+SC Buildings, D&amp;A</t>
  </si>
  <si>
    <t>FD96090000 EL-DOD charges to all ERP</t>
  </si>
  <si>
    <t>CLFF_1000$$$DE10B02980 EL-OP-SDP2 H5 Shared Equi</t>
  </si>
  <si>
    <t>D00076700000000 XXXBCP MMJ/SK Hynix</t>
  </si>
  <si>
    <t>D00076800000000 XXXBCP Intel LP Flow</t>
  </si>
  <si>
    <t>D00076900000000 XXXBCP EUV LS Rectification</t>
  </si>
  <si>
    <t>D00077000000000 XXXNLD 344</t>
  </si>
  <si>
    <t>RD192280 Adv Oxide for Memory HPD8900A</t>
  </si>
  <si>
    <t>D00052400000000 Metal Oxide Incubator</t>
  </si>
  <si>
    <t>D00129400000000 Genesis</t>
  </si>
  <si>
    <t>RD182224 WCl5 50123</t>
  </si>
  <si>
    <t>RD182248 TVS 51381</t>
  </si>
  <si>
    <t>RD203008 Diodosilane 51479</t>
  </si>
  <si>
    <t>RD203019 Dense low k AP-LTO 80x 51486</t>
  </si>
  <si>
    <t>RD220057 Molybdenumbis(ethylbenzene) Mo(EtBz)2</t>
  </si>
  <si>
    <t>RD220069 AP-LTS 525 by dehydrocoupling</t>
  </si>
  <si>
    <t>RD220070 AP-LTO 892</t>
  </si>
  <si>
    <t>RD230001 ELOT AP-LTS 525 by dehydrocoupling</t>
  </si>
  <si>
    <t>RD230027 BAR6526 for Hynix Memory Barrier CMP</t>
  </si>
  <si>
    <t>RD203012 ANR396 Selective Etchant 51485</t>
  </si>
  <si>
    <t>RD203016 SiH4 PHPS 51501</t>
  </si>
  <si>
    <t>CLFF_VMCA$$$US10R04019 IC cross charges MIP</t>
  </si>
  <si>
    <t>PFLTFLE_EMDPIBTF01 Thin Film-Intercompany billing</t>
  </si>
  <si>
    <t>IQUATRO_001050000620 Recharge R&amp;D Costs Japan</t>
  </si>
  <si>
    <t>ITEMPEU_009000001337 BE40IC1500RG3212100000</t>
  </si>
  <si>
    <t>PFLTFLE_EMDPIBPA01 Patterning-Intercompany billing</t>
  </si>
  <si>
    <t>FR8432108</t>
  </si>
  <si>
    <t>CSCALA_1022$RDG_L41</t>
  </si>
  <si>
    <t>CSCALA_1022$RDG_L42</t>
  </si>
  <si>
    <t>CSCALA_1022$RDG_L43</t>
  </si>
  <si>
    <t>CSCALA_1872$150_C10</t>
  </si>
  <si>
    <t>CSCALA_1022$DSC_L03</t>
  </si>
  <si>
    <t>CSCALA_1248$A350_L41</t>
  </si>
  <si>
    <t>H000001076</t>
  </si>
  <si>
    <t>H000001084</t>
  </si>
  <si>
    <t>FR8432979</t>
  </si>
  <si>
    <t>CPHOENX_01010000687610</t>
  </si>
  <si>
    <t>CORAERP_MMOR1945.SLCJ</t>
  </si>
  <si>
    <t>CORAERP_MMOR1975.RLPL</t>
  </si>
  <si>
    <t>CORAERP_MMOR1945.RLPL</t>
  </si>
  <si>
    <t>CSCALA_1042$WH_P66</t>
  </si>
  <si>
    <t>CPRJ-9620250010 Sanofi TI</t>
  </si>
  <si>
    <t>CPRJ-9820250003 ABBVIE IMMUNOGEN SSP</t>
  </si>
  <si>
    <t>CPRJ-9820250008 MAYCORE MERI</t>
  </si>
  <si>
    <t>CPRJ-98202600003 OncoNano OM1</t>
  </si>
  <si>
    <t>CPRJ-9820260004 OncoNano OM1 DL</t>
  </si>
  <si>
    <t>X31028100000 Pimicotinib</t>
  </si>
  <si>
    <t>CORAERP_MMOR1968.SSM5</t>
  </si>
  <si>
    <t>CORAERP_MMOR2288.SSM5</t>
  </si>
  <si>
    <t>CORAERP_MMOR1968.SLBV</t>
  </si>
  <si>
    <t>CTEMPLA_1000GT10GT0Q60</t>
  </si>
  <si>
    <t>L000009295</t>
  </si>
  <si>
    <t>L000007998</t>
  </si>
  <si>
    <t>FR8434702</t>
  </si>
  <si>
    <t>CLFF_1000$$$DE10B02100</t>
  </si>
  <si>
    <t>CLFF_1000$$$DE10B20600</t>
  </si>
  <si>
    <t>CLFF_1000$$$DE10B20610</t>
  </si>
  <si>
    <t>CLFF_1000$$$DE04R00205</t>
  </si>
  <si>
    <t>CPHOENX_01010000651400 EL-OP-SG Global Demand &amp; Supply Planning</t>
  </si>
  <si>
    <t>CPHOENX_01010000605000 EL-OP-SVL Value Stream Mgmt. LS</t>
  </si>
  <si>
    <t>P000000775</t>
  </si>
  <si>
    <t>H000000478</t>
  </si>
  <si>
    <t>H000000563</t>
  </si>
  <si>
    <t>H000000567</t>
  </si>
  <si>
    <t>H000001028</t>
  </si>
  <si>
    <t>H000001044</t>
  </si>
  <si>
    <t>H000000626</t>
  </si>
  <si>
    <t>P000000062</t>
  </si>
  <si>
    <t>P000000586</t>
  </si>
  <si>
    <t>P000001002</t>
  </si>
  <si>
    <t>P000000478</t>
  </si>
  <si>
    <t>P000001282</t>
  </si>
  <si>
    <t>P000000126</t>
  </si>
  <si>
    <t>P000000520</t>
  </si>
  <si>
    <t>P000000585</t>
  </si>
  <si>
    <t>P000000513</t>
  </si>
  <si>
    <t>P000000058</t>
  </si>
  <si>
    <t>P000000059</t>
  </si>
  <si>
    <t>P000000060</t>
  </si>
  <si>
    <t>P000000063</t>
  </si>
  <si>
    <t>P000000065</t>
  </si>
  <si>
    <t>P000000067</t>
  </si>
  <si>
    <t>P000000071</t>
  </si>
  <si>
    <t>P000000068</t>
  </si>
  <si>
    <t>P000000070</t>
  </si>
  <si>
    <t>P000000072</t>
  </si>
  <si>
    <t>P000000073</t>
  </si>
  <si>
    <t>P000000074</t>
  </si>
  <si>
    <t>P000000075</t>
  </si>
  <si>
    <t>P000000076</t>
  </si>
  <si>
    <t>P000000078</t>
  </si>
  <si>
    <t>P000000329</t>
  </si>
  <si>
    <t>P000000066</t>
  </si>
  <si>
    <t>FR8435961</t>
  </si>
  <si>
    <t>CEMERAL_700063019946C1 Track and Trace #1 Serialization (B1330)</t>
  </si>
  <si>
    <t>CEMERAL_700063019946C2 Track and Trace #2 Serialization_Manual</t>
  </si>
  <si>
    <t>CEMERAL_700063019946C3 Track and Trace #3 Serialization (B1240)</t>
  </si>
  <si>
    <t>CEMERAL_700063019946C4 Tablet Press Machine Fette 2200iT</t>
  </si>
  <si>
    <t>CEMERAL_70006403A4LG01 Warehousing RH - VI Crinone(Global Cost)</t>
  </si>
  <si>
    <t>CFLTFLE_10543020131000</t>
  </si>
  <si>
    <t>CLFF_1000$$$ES50GBT360 HC Country Business Projects</t>
  </si>
  <si>
    <t>CLFF_1000$$$IT50GIT110 IT OPEX GHO Global</t>
  </si>
  <si>
    <t>CTEMPEU_1000FR21E88041 FIT 2018 DIVERS</t>
  </si>
  <si>
    <t>CTEMPEU_1000FR40108007 PROJET EXT MET 2200</t>
  </si>
  <si>
    <t>CTEMPEU_1000FR40958000 IT ERP projects</t>
  </si>
  <si>
    <t>CTEMPEU_1000FR40958001 SAP Lean France Backfills</t>
  </si>
  <si>
    <t>CTEMPEU_1000TR10AA0111 Inf-Dummy-Sales</t>
  </si>
  <si>
    <t>CTEMPEU_1000TR10AA0201 Inf-Dummy-COGS</t>
  </si>
  <si>
    <t>CTEMPLA_1000BR10101191 Nitrosamine – Brazil</t>
  </si>
  <si>
    <t>CTEMPLA_1000BR10301800 Serviço Externo - apenas HORAS</t>
  </si>
  <si>
    <t>CTEMPLA_1000BR10323114 (CH) - MNF.MIX V I</t>
  </si>
  <si>
    <t>CTEMPNA_1000CA20198461 Litigation  - External</t>
  </si>
  <si>
    <t>MC4F_1000$$GCOHDMYHC</t>
  </si>
  <si>
    <t>PTEMPNA_US201RT1 USRetains level 2</t>
  </si>
  <si>
    <t>T00009200000 PR Chrom Media</t>
  </si>
  <si>
    <t>T00009700000 Unterstützung Labore PM-OTS</t>
  </si>
  <si>
    <t>T00010200000 EL-OT Xevinapant</t>
  </si>
  <si>
    <t>T00013800000 Tepotinib</t>
  </si>
  <si>
    <t>T00021000000 SM1774-SM2</t>
  </si>
  <si>
    <t>T00027800000 M1774 Verr G.20192401.19.0001</t>
  </si>
  <si>
    <t>T00028500000 Thiamazol_2023</t>
  </si>
  <si>
    <t>T00035600000 Enpatoran 2024 Pilot Plant</t>
  </si>
  <si>
    <t>T00037200000 ADC Linker 2024 Opt.</t>
  </si>
  <si>
    <t>T00042500000 M9466 PARP</t>
  </si>
  <si>
    <t>T00043700000 M4076 Pre Project-Package</t>
  </si>
  <si>
    <t>H000000006</t>
  </si>
  <si>
    <t>H000000966</t>
  </si>
  <si>
    <t>H000000264</t>
  </si>
  <si>
    <t>H000000654</t>
  </si>
  <si>
    <t>TEMPEU_FR40I1011118000</t>
  </si>
  <si>
    <t>I1011000000</t>
  </si>
  <si>
    <t>T00049500000</t>
  </si>
  <si>
    <t>T00049900000</t>
  </si>
  <si>
    <t>T00050800000</t>
  </si>
  <si>
    <t>T00055200000</t>
  </si>
  <si>
    <t>T00055300000</t>
  </si>
  <si>
    <t>T00055400000</t>
  </si>
  <si>
    <t>T00054500000</t>
  </si>
  <si>
    <t>CNOW_7210$$$0000025424 LNX IA GROUP PRD LX</t>
  </si>
  <si>
    <t>CPHOENX_01010000681411 PM-Ops QC charges</t>
  </si>
  <si>
    <t>CNOW_7210$$$0000009002 AA Reference Materials - US</t>
  </si>
  <si>
    <t>CNOW_7210$$$0000009005 AA Reference Materials - US</t>
  </si>
  <si>
    <t>CPHOENX_01010000681555 AA Reference Mat/ DE</t>
  </si>
  <si>
    <t>CNOW_7210$$$0000056227 AA Reference Materials - CH</t>
  </si>
  <si>
    <t>CNOW_7210$$$0000496235 AA Technical Marketing - US</t>
  </si>
  <si>
    <t>CLFF_7210$$$1919C05639 AA Technical Mkt / SE SIAL</t>
  </si>
  <si>
    <t>FR8440793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</si>
</sst>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8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F4F4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13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  <xf numFmtId="0" fontId="4" fillId="12" borderId="16" applyNumberFormat="0" applyFont="0" applyAlignment="0" applyProtection="0"/>
    <xf numFmtId="0" fontId="26" fillId="0" borderId="0"/>
  </cellStyleXfs>
  <cellXfs count="165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  <xf numFmtId="0" fontId="0" fillId="0" borderId="0" xfId="0"/>
    <xf numFmtId="2" fontId="27" fillId="0" borderId="0" xfId="112" applyNumberFormat="1" applyFont="1"/>
    <xf numFmtId="0" fontId="0" fillId="0" borderId="0" xfId="0"/>
  </cellXfs>
  <cellStyles count="113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Gutter Default (OFF) - IBM Cognos" xfId="111" xr:uid="{7080BFA1-1B0B-4323-8983-F96C44729944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Normal 9" xfId="112" xr:uid="{76E3EF9E-8868-4B72-B1BF-FA643684AA6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40.950907523147" createdVersion="7" refreshedVersion="7" minRefreshableVersion="3" recordCount="11498" xr:uid="{11839AE3-6158-4318-87AD-2C711D0BF451}">
  <cacheSource type="worksheet">
    <worksheetSource name="Proc"/>
  </cacheSource>
  <cacheFields count="20">
    <cacheField name="App" numFmtId="0">
      <sharedItems containsBlank="1" count="181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s v="FR8370051"/>
        <s v="FR8376097"/>
        <s v="FR8384138"/>
        <s v="FR8390460"/>
        <s v="FR8390574"/>
        <s v="FR8390600"/>
        <s v="FR8390776"/>
        <s v="FR8390941"/>
        <s v="FR8403742"/>
        <s v="FR8403912"/>
        <s v="FR8409688"/>
        <s v="FR8410420"/>
        <s v="FR8416073"/>
        <s v="FR8411367"/>
        <s v="FR8422829"/>
        <s v="FR8420451"/>
        <s v="FR8407525"/>
        <s v="FR8427215"/>
        <s v="FR8430464"/>
        <s v="FR8430767"/>
        <s v="FR8431058"/>
        <s v="FR8431300"/>
        <s v="FR8431387"/>
        <s v="FR8434795"/>
        <s v="FR8432985"/>
        <s v="FR8432108"/>
        <s v="FR8432979"/>
        <s v="FR8434702"/>
        <s v="FR8435961"/>
        <s v="FR844079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2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52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9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52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27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27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27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27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27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27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27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27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27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27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27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23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20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20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20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20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20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20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20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20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20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20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20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20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20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20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20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20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20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20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20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20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20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20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20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20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20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20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20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20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20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20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20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20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20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20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20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20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20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20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20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20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20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19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19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19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19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19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19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19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19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19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19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19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19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19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19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19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19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19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19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19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19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19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19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19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19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19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19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19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19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19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19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19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19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19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19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19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19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19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19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19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19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19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19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19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19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19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19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19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19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19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19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19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19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19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19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19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19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19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19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19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18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18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18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18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18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17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17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315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315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314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311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311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311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311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311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311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311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311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311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311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311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311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311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311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311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311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311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311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311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311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311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310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310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310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310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310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305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305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305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300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300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300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300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300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300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300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300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300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300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300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300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300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300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300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300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300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300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96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96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96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91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90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90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90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90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90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90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90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90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90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90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90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90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76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76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75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75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75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65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50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50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50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50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50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50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50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50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50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50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50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50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50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50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50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50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50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50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50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50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47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47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47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47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46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46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46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46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46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46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46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46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46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46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46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46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46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46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46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46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46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46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46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46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46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46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46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46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46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46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46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46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46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46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45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45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45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45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45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45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45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45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45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45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45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45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45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45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45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45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45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45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41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41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41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41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41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41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41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41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41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41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41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41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41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41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41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41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41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41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41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41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41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41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41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41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41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41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41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41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41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41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41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41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41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41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41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41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41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41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41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41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41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41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41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41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41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41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41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41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41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41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41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41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41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41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41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41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41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41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41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41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41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41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41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41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41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41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41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41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41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41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41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41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41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41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41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41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41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41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41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41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41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41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41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41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41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41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41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41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41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41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41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41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35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35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30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30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25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25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25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25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25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25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25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25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25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25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25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25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25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25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25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25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25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25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25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25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25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25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25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25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25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25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25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25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25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25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25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25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25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25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25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25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25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25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25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25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25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25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22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22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22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22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23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20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20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215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215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215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215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15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15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15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15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15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15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15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213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213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213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213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213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213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213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213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213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213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213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213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213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213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213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213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213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213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213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213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213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213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213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213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213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213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213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213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213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213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213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213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213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213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213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213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213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213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213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213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213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213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213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213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213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213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213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213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213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213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213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213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213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213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213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213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213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213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213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213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213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213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213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213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213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213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213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213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213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213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213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213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213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213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213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213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213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213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213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213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213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213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213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213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213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213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213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213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213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213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213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213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213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213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213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213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213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213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213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213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213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213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213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213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213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213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213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213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213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213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213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213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213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213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213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213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213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213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213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213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213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213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213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213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213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213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213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213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213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213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213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213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213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213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213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213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213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213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213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213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213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213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213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213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213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213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213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213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213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213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213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213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213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213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213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213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213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213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213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213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213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213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213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213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213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213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213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213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213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213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213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213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213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213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213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213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213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213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213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213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213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213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213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213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213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213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213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213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213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213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213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213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213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213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213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213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213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213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213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213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213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213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213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213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213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213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213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213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213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213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213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213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213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213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213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213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213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213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213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213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213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213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213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213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213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213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213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213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213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213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213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213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213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213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213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213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213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213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213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213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213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213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213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213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213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213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213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213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213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213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213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213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213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213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213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213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213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213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213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213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213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213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213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213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213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213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213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213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213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213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213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213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213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213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213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213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213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213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213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213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213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213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213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213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213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213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213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213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213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213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213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213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213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213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213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213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213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213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213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213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213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213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213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213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213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213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213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213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213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213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213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213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213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213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213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213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213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213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213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213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213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213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213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213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213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213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213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213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213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213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213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213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213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213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213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11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11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11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11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11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11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11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11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211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211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210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210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210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09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09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09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09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09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09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08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08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06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05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05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05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204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04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204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202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202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202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202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202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202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202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99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99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99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99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99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99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99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99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99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99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99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99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99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99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99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99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99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99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99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99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99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99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99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99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99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99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99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99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99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98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98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96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96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96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96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96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96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96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96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96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96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94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94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94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94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94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94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94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94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93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93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93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93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93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93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93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93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93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93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93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93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93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93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93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93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93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91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91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91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91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91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91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91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91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91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91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91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91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91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91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91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91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91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91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91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91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91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91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91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91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91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91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91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91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91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91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91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91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91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91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91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91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91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91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91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91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91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91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91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91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91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91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91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91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91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91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91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91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91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91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91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91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91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91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91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91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91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91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91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91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91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91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91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91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91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91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91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91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91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91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91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91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91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91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91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91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91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91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91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91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91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91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91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91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91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91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91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91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91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91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91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91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91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91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91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91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91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91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91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91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91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91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91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91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91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91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91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91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91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91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91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91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91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91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91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91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91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91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91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91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91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91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91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91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91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91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91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91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91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91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91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91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91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91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91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91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91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91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91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91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91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91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91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91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91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91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91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91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91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91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91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91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91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91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91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91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91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91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91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91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91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91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91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91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91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91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91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91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91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91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91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91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91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91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91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91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91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91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91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91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91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91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91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91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91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91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91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91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91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91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91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91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91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91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91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91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91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91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91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91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91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91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91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91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91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91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91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91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91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91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91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91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91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91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91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91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91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91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91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91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91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91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91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91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91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91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91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91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91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91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91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91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91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91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91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91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91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91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91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91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91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91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91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91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91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91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91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91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91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91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91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91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91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91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91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91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91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91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91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91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91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91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91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91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91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91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91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91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91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91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91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91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91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91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91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91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91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91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91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91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91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91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91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91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91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91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91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91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91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91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91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90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90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90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90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90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90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90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90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90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90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90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90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90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90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90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90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90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90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90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90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90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90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90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90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90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90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90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90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90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90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90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90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90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90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90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90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90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90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90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90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90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90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90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90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90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90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90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90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90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90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90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90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90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90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90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90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90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90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90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90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90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90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90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90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90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90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90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90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90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90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90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90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90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90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90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90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90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90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90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90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90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90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90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90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90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90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90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90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90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90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90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90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90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90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90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90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90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90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90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90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90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90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90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90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90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90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90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90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90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90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90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90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90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90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90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90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90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90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90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90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90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90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90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90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90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90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90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90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90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90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90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90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90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90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90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90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90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90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90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90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90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90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90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90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90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90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90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90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90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90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90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90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90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90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90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90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90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90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90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90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90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90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90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90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90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90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90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90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90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90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90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90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90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90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90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90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90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90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90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90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90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90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90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90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90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90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90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90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90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90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90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90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90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90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90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90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90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90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90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90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90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90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87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87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87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87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87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87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87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87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87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87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87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87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87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87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87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87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87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87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87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87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87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87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87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87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87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87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87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87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87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87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87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87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87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87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87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87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87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87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87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87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87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87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87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86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86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85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85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85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85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85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85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85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84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84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84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83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83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83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83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83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83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83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83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83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83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83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83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83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83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83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83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83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83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83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83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83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83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83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83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83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83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83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83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83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83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83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83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83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83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83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83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83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83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83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83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83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83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83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83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83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83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83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83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83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83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83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83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83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83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83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83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83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83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83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83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83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83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83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83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83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83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83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83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83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83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83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83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83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83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83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83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83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83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83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83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83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83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83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83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83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83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83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83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83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83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83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83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83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83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82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82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82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82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82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82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82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82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82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82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82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82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82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82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82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82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82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82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82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81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81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81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81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81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81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81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81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81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81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81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81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81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81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81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81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81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81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80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80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80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80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80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80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80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80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80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80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80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80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77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77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77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77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77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77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77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77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77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77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77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77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77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77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77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77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77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77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77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77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77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77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77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77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77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77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77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77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77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76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76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76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76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76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76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76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76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76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76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76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76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76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76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76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76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76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76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76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76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76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76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76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76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76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76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76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76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76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76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76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76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76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76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76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75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75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75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75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75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75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75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75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75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75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75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75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75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75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75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75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75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75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75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75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75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75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75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75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75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75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75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75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75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75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75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75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75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75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75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75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75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75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75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75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75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75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75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75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75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75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75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75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75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75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75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75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75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75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75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75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75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75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75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75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75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75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75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75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75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75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75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75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75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75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75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75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75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75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75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75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75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75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75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75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75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75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75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75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75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75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75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75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75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75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75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75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75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75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75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75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75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75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75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75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75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75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75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75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75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75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75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75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75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75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75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75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75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75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75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75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75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75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75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75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75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75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75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75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75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75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75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75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75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75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75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75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75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75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75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75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75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75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75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75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75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75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75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75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75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75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75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75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75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75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75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75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75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75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75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75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75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75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75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75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75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75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75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75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75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75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75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75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75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75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75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75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75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75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75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75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75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75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75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75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75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75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75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75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75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75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75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75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75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75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75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75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75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75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75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75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75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75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75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75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75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75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75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75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75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75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75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75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75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75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75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75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75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75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75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75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75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75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75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75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75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75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75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75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75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75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75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75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75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75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75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75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75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75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75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75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73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73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73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73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73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73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73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73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73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73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73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73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73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73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73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73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72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72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72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72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72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72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72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72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72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72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72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72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72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72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72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72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72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72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72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72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72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72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72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72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72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72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72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72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72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72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72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72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72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72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72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72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72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72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72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1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1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71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1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71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71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1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71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1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1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71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71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71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1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71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71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1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1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70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70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70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70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70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70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70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70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70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70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70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70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70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70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70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70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70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70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70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70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70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70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70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70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70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70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70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70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70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70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70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70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70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70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70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70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70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70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70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70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70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70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70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70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70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70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70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70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70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70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70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70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70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70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70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70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70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70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70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70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70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70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70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70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70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70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70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70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70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70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70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70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70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70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70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70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70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70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70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70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70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70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70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70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70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70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70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70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70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70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70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70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70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70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70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70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70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70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70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70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70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70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70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70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70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70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70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70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70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70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70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70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70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70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70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66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66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66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66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66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66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66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66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66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66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66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66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65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65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65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65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65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65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65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65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65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65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65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65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65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65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65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65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65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65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65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65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65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65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65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65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65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65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65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65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65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65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65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62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62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62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62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62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62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62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62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62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61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60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60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60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60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60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60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59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59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59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59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59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59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59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59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59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59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59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59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59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59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59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59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59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59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59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59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8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58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8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58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58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58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58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58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58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58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58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58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57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57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57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57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57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57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57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57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57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57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57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57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54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4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54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54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54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54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54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54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54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54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54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54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54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54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54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54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54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54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54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54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54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54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54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54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54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54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54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54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54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54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54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54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54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54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54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54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54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54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54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54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54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54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54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54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54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54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54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54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54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54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53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53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53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53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53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53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53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53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53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53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53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53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53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53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53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53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50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49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49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49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49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49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49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47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47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47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47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47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47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47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47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47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7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7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7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7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47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7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7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47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7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47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47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47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47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47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47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47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47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47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47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7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47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47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47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47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47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7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47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47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47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47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47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47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47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47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7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47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7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7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45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45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45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45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45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45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45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45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45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45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45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45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45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45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45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45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45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45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45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45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45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45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45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45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45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45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45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45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43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43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43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43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38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38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38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38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38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37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37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37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37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37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37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37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37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37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37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37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37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34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34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34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34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34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34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34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34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34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34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34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34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34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34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34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34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34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34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34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34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34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34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34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34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34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34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34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34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34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33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2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31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31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31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31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31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31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31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31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31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31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31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31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31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31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31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31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31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31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31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31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31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31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31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31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31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31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31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30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30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30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30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30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30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30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30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30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30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30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30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30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30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30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30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30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30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30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30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30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30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30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30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30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30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30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30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30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30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30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30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30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30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30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30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30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30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30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29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32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32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27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27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27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27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27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27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27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27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27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27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27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27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27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27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27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27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27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27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27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27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27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27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27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27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27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27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27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27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27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27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27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27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27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27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27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27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27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27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27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27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27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27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27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27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27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27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27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27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27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27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27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27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27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27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27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27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27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27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27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27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27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27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27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27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27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27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27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27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27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27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27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27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27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27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27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27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27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27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27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27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27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27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27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27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27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27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27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27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27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27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27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27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27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25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25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25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25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25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25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25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25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25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25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25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25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25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25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25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25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25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25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25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25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25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25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25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25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25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25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25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25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25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24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22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22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22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19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19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19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19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19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19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19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19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19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19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19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19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19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19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19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19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19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19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19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19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19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19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19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19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19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19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19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19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19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19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19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19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19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19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19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19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19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19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19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19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9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9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19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19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19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19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19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19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19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19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19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19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19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19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19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19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19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9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9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116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116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116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116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116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116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116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116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116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116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116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116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116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116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116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116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116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116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116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116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116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116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116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116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115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115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115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15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15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15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15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15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15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15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15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115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115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115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13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13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13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13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13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13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13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11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11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11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11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11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11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111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111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111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111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111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111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111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111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111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111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111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111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111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111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111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111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111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111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111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111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111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111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111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111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11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11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11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11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11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11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11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11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11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11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11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11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11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11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11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11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11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11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11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11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11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11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11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11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11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11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11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11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111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111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111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111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111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111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110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110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110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110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110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110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110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110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110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110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08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08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08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08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08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08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08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08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08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08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08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08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08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08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08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08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08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08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08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08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08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08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08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08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08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08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08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08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08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08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08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08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08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08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107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107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107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107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107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107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107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107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107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107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107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107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107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107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107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107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107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107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107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107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107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107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107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107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107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107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107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107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107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107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107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107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107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107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107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107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107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107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107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107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107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107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107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107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107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107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107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107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107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107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107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107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107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107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107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107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107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107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107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107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107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107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107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107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107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107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107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107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107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107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107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107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107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107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107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107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107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107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107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107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107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107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107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107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107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107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107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107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107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107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107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107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107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107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107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107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107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107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107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107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107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107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107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107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107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107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107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107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107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107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107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107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107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107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107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107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107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107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107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107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107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107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107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107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107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107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107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107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107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107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107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107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107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107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107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107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107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107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107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107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107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107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107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107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107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06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06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06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06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06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106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106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106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106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106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106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106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06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06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06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06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06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06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06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06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06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06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06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06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06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06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06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06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05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105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105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105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105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105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105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105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105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105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105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04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04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04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04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04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04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04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04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04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104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04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04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04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04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04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04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04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04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04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04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04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04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04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04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04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04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103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103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102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102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102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102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102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102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102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102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102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102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102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102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102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102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102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102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102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102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102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102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101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101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101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101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101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101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101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101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101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101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101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101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101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101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101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101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101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101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101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101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101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101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101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101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101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101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101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101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101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101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101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101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101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101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99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99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99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99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99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99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99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99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97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97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97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97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97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96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96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96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96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96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96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96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93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93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93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93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93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93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93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93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93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93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93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93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93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93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93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89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89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9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89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89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9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89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89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89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89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89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89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89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89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89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89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86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86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86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82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82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82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82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82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82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82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82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82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82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82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82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82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82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82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82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82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82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82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82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82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82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82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82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82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82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82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82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82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82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82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82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82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82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82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82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82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82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82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82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82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82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82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82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82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82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82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82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82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82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82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82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82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82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82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82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82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82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82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82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82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82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82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82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82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82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82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82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82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82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82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82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82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82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82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82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82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82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82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82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82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82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82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82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82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82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80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80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80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80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80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80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80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80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80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73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73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73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73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73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73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73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73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73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73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73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73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73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73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73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73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73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73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73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73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73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73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73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73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73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73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73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73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73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73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73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73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73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73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73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73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73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73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73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73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73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73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73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73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73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73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73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73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73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73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73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73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73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73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73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73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73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73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73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73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73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73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73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73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73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73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73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73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73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73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73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73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73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73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73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73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73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73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73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73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73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73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73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73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73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73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73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73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71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71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68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68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68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68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68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68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68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68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68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68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68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68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68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68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68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68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68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68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68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8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68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8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8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8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8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68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8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8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8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68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8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8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68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8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8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68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68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68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8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8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68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68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68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68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68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68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68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68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68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68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68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68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68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68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68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68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68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68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68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68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68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68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68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68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68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68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68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68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68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68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68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68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68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68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68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68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68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67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67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64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64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64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64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64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64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64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63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63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63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63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63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63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63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63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63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63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63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63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63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63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63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63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63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63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63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63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63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63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63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63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63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63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63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63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63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63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63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63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63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63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63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63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63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63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63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63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63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63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63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63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62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62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62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62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62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62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62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62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62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62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62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62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62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62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62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62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62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62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62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62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62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62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62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62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62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62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62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62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62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62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62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62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62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62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62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62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62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62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62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62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62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62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62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62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62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62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62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62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62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62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62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62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62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62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62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62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62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62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62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62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62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62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62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62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62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62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62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62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62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62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62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62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62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62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62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62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62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62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62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62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62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62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62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62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62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62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60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60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60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60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60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60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60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60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60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60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60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60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60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60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60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60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60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60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60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60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60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60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60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60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60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60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60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60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60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60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60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60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60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60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60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60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60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60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60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60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60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60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60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60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60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60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60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60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60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60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60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60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60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60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60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60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60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60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60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60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60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60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60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60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60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60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60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60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60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60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60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60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60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60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60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60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60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60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60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60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60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60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60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60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60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60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60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60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60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60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60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60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60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60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60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60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60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60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60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60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60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60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60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59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59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59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59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59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59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59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59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59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59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59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59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59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59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59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59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59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59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59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59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59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59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59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59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59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59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59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59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59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59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59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59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59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59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59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59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59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59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59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59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59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59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59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59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59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59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59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59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59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59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59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59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59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59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59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59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59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59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59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59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59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59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59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59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59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59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59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59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59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59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59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59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59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59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59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59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59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59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59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59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59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59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59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59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59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59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59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59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59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59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59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59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59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59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59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59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59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59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59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59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59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59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59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59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59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59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59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59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59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59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59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59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59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59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59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59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59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59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59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59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59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59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59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59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59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59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59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59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59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59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59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59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59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59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59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59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59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59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59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59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59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59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59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59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59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59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59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59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59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59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59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59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59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59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59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59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59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59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59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59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59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59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59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59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59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59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59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59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59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59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59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59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59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59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59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59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59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59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59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59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59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59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59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59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59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59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59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59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59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59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59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59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59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59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59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59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59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59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59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59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59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59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59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59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59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59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59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59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59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59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59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59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59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59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59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59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59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59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59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59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59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59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59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59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59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59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59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59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59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59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59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59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59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59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59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59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59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59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59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59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59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59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59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59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59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59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59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59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59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59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59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59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59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59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59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59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59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59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59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59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59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59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59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59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59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59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59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59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59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59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59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59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59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59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59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59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59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59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59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59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59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59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59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59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59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59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59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59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59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59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59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59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59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59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59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59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59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59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59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59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59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59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59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59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59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59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59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59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59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59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59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59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59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59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59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59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59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59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59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59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59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59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59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59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59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59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59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59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59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59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59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59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59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59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59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59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59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59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59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59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59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59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59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59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59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59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59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59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59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59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58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58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58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58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58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58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58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58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58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58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58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58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58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58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58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58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56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56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56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56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56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56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56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56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56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56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56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56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56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56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56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56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56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56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56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56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56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56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56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56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56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56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56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56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56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56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56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56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56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56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56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56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56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56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56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56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56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56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56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56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56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56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56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56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56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56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56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56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56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56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56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56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56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56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56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56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56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56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56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56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56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56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56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56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56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56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56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56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56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56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56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56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56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56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56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56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56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56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56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56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56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56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56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56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56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56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56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56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56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56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56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54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54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54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54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54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54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54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54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54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54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54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54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54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54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54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54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54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54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54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54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54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54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54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54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54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54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54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54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53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53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53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53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53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53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53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53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53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53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53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53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53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53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53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53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53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53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53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53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53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53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53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53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53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53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53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53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53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53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53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53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53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53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53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53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53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53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53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53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53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53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53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53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53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53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53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53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53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53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53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53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53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53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53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53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53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53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53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53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53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53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53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53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53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53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53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53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53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53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53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53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53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53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53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53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53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53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53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53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53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53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53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53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53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53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53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53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53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53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53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53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53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53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53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53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53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53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53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53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53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53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53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53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53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53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53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53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53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53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53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53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53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53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53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53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53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53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53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53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53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53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53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53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53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53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53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53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53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53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53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53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53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53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53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53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53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53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53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53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53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53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53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53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53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53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53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53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53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53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53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53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53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53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53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53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53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53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53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53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53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53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53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53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53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53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53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53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53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53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53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53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53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53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53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53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53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53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53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53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53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53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53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53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53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53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53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53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53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53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53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53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53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53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53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53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53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53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53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53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53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53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53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53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53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53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53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53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53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53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53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53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53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53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53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53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53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53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53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53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53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53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53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53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53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53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53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53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53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53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53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53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53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53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53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53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53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53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53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53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53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53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53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53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53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53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53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53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53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53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53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53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53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53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53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53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53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53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53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53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53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53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53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53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53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53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53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53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53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53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53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53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53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53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53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53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53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53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53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53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53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53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53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53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53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53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53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53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53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53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53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53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53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53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53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53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53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53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53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53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53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53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53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53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53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53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53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53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53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53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53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53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53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53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53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53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53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53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53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53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53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53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53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53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53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53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53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53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53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53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53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53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53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53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53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53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53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53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53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53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53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53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53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53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53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53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53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53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53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53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53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53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53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53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53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53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53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53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53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53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53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53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53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53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53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53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53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53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53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53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53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53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53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53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53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53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53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53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53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53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53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53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53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53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53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53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53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53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53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53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53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53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53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53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53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53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53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53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53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53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53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53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53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53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53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53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53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53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53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53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53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53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53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53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53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53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53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53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53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53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53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53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53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53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53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53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53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53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53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53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53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53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53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53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53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53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53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53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53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53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53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53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53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53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53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53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53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53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53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53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53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53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53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53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53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53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53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53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53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53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53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53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53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53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53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53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53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53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53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53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53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53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53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53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53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53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53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53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53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53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53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53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53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53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53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53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53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53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53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53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53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53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53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53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53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53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53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53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53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53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53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53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53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53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53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53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53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53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53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53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53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53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53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53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53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53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53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53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53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53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53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53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53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53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53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53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53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53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53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53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53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53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53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53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53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53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53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53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53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53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53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53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53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53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53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53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53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53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53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53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53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53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53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53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53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53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53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53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53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53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53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53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53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53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53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53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53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53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53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53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53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53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53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53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53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53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53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53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53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53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53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53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53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53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53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53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53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53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53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53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53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53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53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53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53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53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53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53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53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53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53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53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53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53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53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53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53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53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53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53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53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53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53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53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53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53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53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53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53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53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53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53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53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53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53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53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53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53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53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53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53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53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53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53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53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53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53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53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53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53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53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53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53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53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53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53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53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53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53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53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53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53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53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53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53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53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53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53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53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53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53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53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53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53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53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53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53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53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53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53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53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53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53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53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53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53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53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53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53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53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53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53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53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53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53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53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53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53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53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53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53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53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53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53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53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53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53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53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53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53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53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53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53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53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53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53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53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53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53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53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53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53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53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53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53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53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53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53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53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53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53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53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53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53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53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53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53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53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53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53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53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53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53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53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53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53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53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53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53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53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53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53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53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53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53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53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53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53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53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53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53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53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53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53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53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53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53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53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53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53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53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53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53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53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53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53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53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53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53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53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53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53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53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53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53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53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53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53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53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53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53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53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53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53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53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53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53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53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53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53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53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53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53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53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53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53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53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53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53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53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53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53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53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53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53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53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53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53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53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53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53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53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53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53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53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53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53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53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53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53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53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53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53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53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53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53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53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53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53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53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53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53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53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53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53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53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53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53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53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53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53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53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53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53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53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53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53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53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53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53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53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53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53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53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53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53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53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53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53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53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53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53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53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53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53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53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53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53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53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53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53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53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53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53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53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53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53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53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53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53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53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53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53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53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53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53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53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53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53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53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53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53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53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53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53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53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53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53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53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53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53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53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53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53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53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53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53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53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53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53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53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53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53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53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53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53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53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53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53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53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53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53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53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53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53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53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53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53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53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53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53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53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53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53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53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53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53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53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53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53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53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53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53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53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53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53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53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53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53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53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53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53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53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53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53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53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53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53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53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53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53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53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53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53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53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53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53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53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53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53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53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53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53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53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53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53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53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53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53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53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53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53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53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53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53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53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53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53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53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53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53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53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53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53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53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53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53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53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53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53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53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53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53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53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53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53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53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53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53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53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53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53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53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53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53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53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53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53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53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53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53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53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53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53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53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53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53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53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53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53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53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53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53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53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53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53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53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53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53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53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53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53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53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53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53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53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53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53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53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53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53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53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53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53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53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53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53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53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53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53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53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53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53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53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53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53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53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53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53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53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53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53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53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53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53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53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53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53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53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53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53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53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53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53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53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53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53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53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53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53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53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53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53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53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53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53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53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53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53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53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53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53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53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53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53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53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53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53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53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53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53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53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53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53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53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53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53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53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53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53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53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53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53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53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53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53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53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53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53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53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53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53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53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53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53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53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53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53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53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53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53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53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53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53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53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53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53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53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53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53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53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53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53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53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53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53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53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53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53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53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53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53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53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53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53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53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53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53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53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53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53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53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53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53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53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53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53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53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53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53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53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53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53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53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53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53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53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53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53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53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53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53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53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53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53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53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53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53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53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53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53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53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53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53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53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53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53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53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51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51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51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51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51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51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51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51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51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51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51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51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51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51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51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51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51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51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51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51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51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51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51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49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49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49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49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49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49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49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49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49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49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49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49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49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49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49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49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49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49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49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49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49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49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49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49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49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49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49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49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49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49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49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49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49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49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49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49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49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49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49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49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49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48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48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48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48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48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48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48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47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47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47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47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47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47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47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47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47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47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47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47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47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47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47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47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47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47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47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47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47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47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47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47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47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47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47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47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47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47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47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47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47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47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47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47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47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47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47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47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47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47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47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47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47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47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47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47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47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47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47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47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47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47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47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47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47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47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47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47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47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47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47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47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47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47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47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47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47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47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47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47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47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47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47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47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47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47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47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47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47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47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47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47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47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47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47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47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47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47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47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47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47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47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47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47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47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47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47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47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47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47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47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47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47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47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47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47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47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47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47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47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47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47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45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45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45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45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45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45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45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45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45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45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45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45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45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45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45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45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45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45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45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45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45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45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45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45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45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45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45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45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45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45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45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45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45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45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45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45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45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45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45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45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45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45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45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45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45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45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45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45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45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45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45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45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45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45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45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45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45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45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45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45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45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45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45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45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45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45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45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45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45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45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45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45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45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45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45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45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45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45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45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45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45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45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45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45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45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45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45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45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45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45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45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45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45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45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45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45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45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45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45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45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45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45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45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45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45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45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45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45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45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45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45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45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45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45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45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45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45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45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45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45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45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45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45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45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45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45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45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45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45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45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45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45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45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45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45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45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45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45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45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45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45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45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45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45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45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45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45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45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45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45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45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45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45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45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45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45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45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45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45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45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45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45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45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45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45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45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45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45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45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45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45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45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45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45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45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45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45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45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45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45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45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45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45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45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45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45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45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45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45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45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45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45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45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45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45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45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45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45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45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45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45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45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45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45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45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45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45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45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45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45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45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45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45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45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45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45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45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45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45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45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45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45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45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45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45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45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45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45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45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45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45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45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45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45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45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45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45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45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45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45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45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45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45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45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45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43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43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43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43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43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43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43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43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43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43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43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43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43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43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43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43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43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43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43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43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43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43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43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43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43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43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43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43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43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43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43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43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43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43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43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43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43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43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43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43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43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43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43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43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43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43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43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43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43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43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43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43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43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43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43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43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43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43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43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43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43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43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43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43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43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43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43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43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43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43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43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43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43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43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43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43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43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43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43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43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43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43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43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43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43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43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43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43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43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43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43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43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43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43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43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43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43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43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43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43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43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43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43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43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43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43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43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43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43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43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43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43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43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43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43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43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43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43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43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43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43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43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43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43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43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43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43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43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43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43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43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43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43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43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43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43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43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43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43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43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43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43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43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43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43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42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38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38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38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38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38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38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38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38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38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38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38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38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38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38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38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38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38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38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38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38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38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38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38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38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38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38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38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38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38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38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38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38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38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38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38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38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38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38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38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38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38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38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38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38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38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38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38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38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38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38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38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38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38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38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38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38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38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38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38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38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38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38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38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38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38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38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38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38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38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38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38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38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38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38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38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38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38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38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38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38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38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38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38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38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38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38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38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38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38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38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38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38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38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38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38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38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38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38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38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38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38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38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38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38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38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38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38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38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38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38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38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38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38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38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38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38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38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38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38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38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38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38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38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8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8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38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8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8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38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8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8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38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8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8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38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38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38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38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38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38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38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38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38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38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38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38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38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38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38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38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38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38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38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38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38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38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38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38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38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38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38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38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38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38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38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38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38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38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8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8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38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8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8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38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8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8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38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8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8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38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38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38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38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38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38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38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38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38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38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38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38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38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38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38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38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38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38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38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38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38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38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8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8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38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8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8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38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38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38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38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38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38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38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38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38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38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38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38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38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38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38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38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38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38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38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38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38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38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38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38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38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38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38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38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38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8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8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38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38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38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38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38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38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38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38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38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38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38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38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38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38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38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38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38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38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38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38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38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38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38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38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38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38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38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38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38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38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38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38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38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38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38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38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38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38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38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38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38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38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38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38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38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38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38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38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38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38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38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38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38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38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38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38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38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38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38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38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38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38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38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38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38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38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38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38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35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35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35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35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35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35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35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35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35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35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35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35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35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35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35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35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35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35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35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35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35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35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35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35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35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35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35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35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35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35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35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35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35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35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35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33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32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32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32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32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32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28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28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28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28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28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28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28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28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28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28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28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28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28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28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28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28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28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28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28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28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28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28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28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28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28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28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28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28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28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28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28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28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28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28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28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28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28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28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28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28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28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28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27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27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27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27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27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27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27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27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27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27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27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27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27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27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27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27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27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27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27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27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27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27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27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27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27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27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27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27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27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27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27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27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27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27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27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25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25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25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25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25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25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25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25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25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25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25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25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25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25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25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25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25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25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25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25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25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25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25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25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25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25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25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25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25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25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25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25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25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24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24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24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24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24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24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24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24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24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24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24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24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24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24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24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24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24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24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24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1"/>
    <n v="22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1"/>
    <n v="22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1"/>
    <n v="22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1"/>
    <n v="22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1"/>
    <n v="22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1"/>
    <n v="22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1"/>
    <n v="22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1"/>
    <n v="22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1"/>
    <n v="22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1"/>
    <n v="22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1"/>
    <n v="22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1"/>
    <n v="22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1"/>
    <n v="22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1"/>
    <n v="22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1"/>
    <n v="22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1"/>
    <n v="22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1"/>
    <n v="22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1"/>
    <n v="22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1"/>
    <n v="22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1"/>
    <n v="22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1"/>
    <n v="22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1"/>
    <n v="22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1"/>
    <n v="22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1"/>
    <n v="22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1"/>
    <n v="22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1"/>
    <n v="22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1"/>
    <n v="22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1"/>
    <n v="22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1"/>
    <n v="22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1"/>
    <n v="22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1"/>
    <n v="22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1"/>
    <n v="22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1"/>
    <n v="22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1"/>
    <n v="22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1"/>
    <n v="22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1"/>
    <n v="22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1"/>
    <n v="22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1"/>
    <n v="22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1"/>
    <n v="22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1"/>
    <n v="22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22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22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1"/>
    <n v="22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1"/>
    <n v="22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1"/>
    <n v="22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1"/>
    <n v="22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1"/>
    <n v="22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1"/>
    <n v="22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1"/>
    <n v="22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1"/>
    <n v="22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1"/>
    <n v="22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1"/>
    <n v="22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1"/>
    <n v="22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1"/>
    <n v="22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1"/>
    <n v="22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1"/>
    <n v="22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1"/>
    <n v="22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1"/>
    <n v="22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1"/>
    <n v="22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1"/>
    <n v="22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1"/>
    <n v="22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1"/>
    <n v="21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1"/>
    <n v="21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1"/>
    <n v="21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1"/>
    <n v="21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1"/>
    <n v="21"/>
    <s v="Prathapa T R"/>
    <m/>
    <m/>
  </r>
  <r>
    <x v="604"/>
    <x v="0"/>
    <x v="2"/>
    <s v="INEXT_001050000640"/>
    <s v="L000013932"/>
    <s v="L000013932"/>
    <s v="Non-LFF"/>
    <s v=""/>
    <m/>
    <b v="1"/>
    <x v="2"/>
    <x v="2"/>
    <d v="2026-04-01T00:00:00"/>
    <m/>
    <m/>
    <x v="1"/>
    <n v="19"/>
    <s v="Ruby Grace Garcia"/>
    <m/>
    <m/>
  </r>
  <r>
    <x v="604"/>
    <x v="0"/>
    <x v="2"/>
    <s v="CFLTFLE_13060000000073"/>
    <s v="L000010274"/>
    <s v="L000010274"/>
    <s v="Non-LFF"/>
    <s v=""/>
    <m/>
    <b v="1"/>
    <x v="2"/>
    <x v="2"/>
    <d v="2026-04-01T00:00:00"/>
    <m/>
    <m/>
    <x v="1"/>
    <n v="19"/>
    <s v="Ruby Grace Garcia"/>
    <m/>
    <m/>
  </r>
  <r>
    <x v="605"/>
    <x v="0"/>
    <x v="2"/>
    <s v="PLEAN_X370221IT5014100"/>
    <s v="H000000181"/>
    <s v="H000000181"/>
    <s v="Non-LFF"/>
    <s v=""/>
    <m/>
    <b v="1"/>
    <x v="1"/>
    <x v="2"/>
    <d v="2026-04-01T00:00:00"/>
    <m/>
    <m/>
    <x v="1"/>
    <n v="19"/>
    <s v="Rayneil Reas"/>
    <m/>
    <m/>
  </r>
  <r>
    <x v="605"/>
    <x v="0"/>
    <x v="2"/>
    <s v="PLEAN_X370231IT5014100"/>
    <s v="H000000181"/>
    <s v="H000000181"/>
    <s v="Non-LFF"/>
    <s v=""/>
    <m/>
    <b v="1"/>
    <x v="1"/>
    <x v="2"/>
    <d v="2026-04-01T00:00:00"/>
    <m/>
    <m/>
    <x v="1"/>
    <n v="19"/>
    <s v="Rayneil Reas"/>
    <m/>
    <m/>
  </r>
  <r>
    <x v="605"/>
    <x v="0"/>
    <x v="2"/>
    <s v="CSCALA_1759$F003"/>
    <s v="H000003613"/>
    <s v="H000003613"/>
    <s v="Non-LFF"/>
    <s v=""/>
    <m/>
    <b v="1"/>
    <x v="1"/>
    <x v="2"/>
    <d v="2026-04-01T00:00:00"/>
    <m/>
    <m/>
    <x v="1"/>
    <n v="19"/>
    <s v="Rayneil Reas"/>
    <m/>
    <m/>
  </r>
  <r>
    <x v="605"/>
    <x v="0"/>
    <x v="2"/>
    <s v="CSCALA_1759$F922"/>
    <s v="H000003613"/>
    <s v="H000003613"/>
    <s v="Non-LFF"/>
    <s v=""/>
    <m/>
    <b v="1"/>
    <x v="1"/>
    <x v="2"/>
    <d v="2026-04-01T00:00:00"/>
    <m/>
    <m/>
    <x v="1"/>
    <n v="19"/>
    <s v="Rayneil Reas"/>
    <m/>
    <m/>
  </r>
  <r>
    <x v="605"/>
    <x v="0"/>
    <x v="2"/>
    <s v="CSCALA_1759$C239"/>
    <s v="H000003613"/>
    <s v="H000003613"/>
    <s v="Non-LFF"/>
    <s v=""/>
    <m/>
    <b v="1"/>
    <x v="1"/>
    <x v="2"/>
    <d v="2026-04-01T00:00:00"/>
    <m/>
    <m/>
    <x v="1"/>
    <n v="19"/>
    <s v="Rayneil Reas"/>
    <m/>
    <m/>
  </r>
  <r>
    <x v="605"/>
    <x v="0"/>
    <x v="2"/>
    <s v="CSCALA_1759$MAPR"/>
    <s v="H000003613"/>
    <s v="H000003613"/>
    <s v="Non-LFF"/>
    <s v=""/>
    <m/>
    <b v="1"/>
    <x v="1"/>
    <x v="2"/>
    <d v="2026-04-01T00:00:00"/>
    <m/>
    <m/>
    <x v="1"/>
    <n v="19"/>
    <s v="Rayneil Reas"/>
    <m/>
    <m/>
  </r>
  <r>
    <x v="605"/>
    <x v="0"/>
    <x v="2"/>
    <s v="CSCALA_1759$RTEM"/>
    <s v="H000003613"/>
    <s v="H000003613"/>
    <s v="Non-LFF"/>
    <s v=""/>
    <m/>
    <b v="1"/>
    <x v="1"/>
    <x v="2"/>
    <d v="2026-04-01T00:00:00"/>
    <m/>
    <m/>
    <x v="1"/>
    <n v="19"/>
    <s v="Rayneil Reas"/>
    <m/>
    <m/>
  </r>
  <r>
    <x v="605"/>
    <x v="0"/>
    <x v="2"/>
    <s v="CSCALA_1759$RTCO"/>
    <s v="H000003613"/>
    <s v="H000003613"/>
    <s v="Non-LFF"/>
    <s v=""/>
    <m/>
    <b v="1"/>
    <x v="1"/>
    <x v="2"/>
    <d v="2026-04-01T00:00:00"/>
    <m/>
    <m/>
    <x v="1"/>
    <n v="19"/>
    <s v="Rayneil Reas"/>
    <m/>
    <m/>
  </r>
  <r>
    <x v="606"/>
    <x v="0"/>
    <x v="2"/>
    <s v="CNOW_7210$$$0000057293 Recycling Service"/>
    <s v="L000012219"/>
    <s v="L000012219"/>
    <s v="Non-LFF"/>
    <s v=""/>
    <m/>
    <b v="1"/>
    <x v="2"/>
    <x v="2"/>
    <d v="2026-04-01T00:00:00"/>
    <m/>
    <m/>
    <x v="1"/>
    <n v="19"/>
    <s v="Ruby Grace Garcia"/>
    <m/>
    <m/>
  </r>
  <r>
    <x v="606"/>
    <x v="0"/>
    <x v="2"/>
    <s v="CNOW_7210$$$0000015111 SD Works Council"/>
    <s v="L000012340"/>
    <s v="L000012340"/>
    <s v="Non-LFF"/>
    <s v=""/>
    <m/>
    <b v="1"/>
    <x v="2"/>
    <x v="2"/>
    <d v="2026-04-01T00:00:00"/>
    <m/>
    <m/>
    <x v="1"/>
    <n v="19"/>
    <s v="Ruby Grace Garcia"/>
    <m/>
    <m/>
  </r>
  <r>
    <x v="606"/>
    <x v="0"/>
    <x v="2"/>
    <s v="CFLTFLE_2760BGBFBA"/>
    <s v="L000012474"/>
    <s v="L000012474"/>
    <s v="Non-LFF"/>
    <s v=""/>
    <m/>
    <b v="1"/>
    <x v="2"/>
    <x v="2"/>
    <d v="2026-04-01T00:00:00"/>
    <m/>
    <m/>
    <x v="1"/>
    <n v="19"/>
    <s v="Ruby Grace Garcia"/>
    <m/>
    <m/>
  </r>
  <r>
    <x v="606"/>
    <x v="0"/>
    <x v="2"/>
    <s v="CFLTFLE_2760BGBFN3"/>
    <s v="L000012474"/>
    <s v="L000012474"/>
    <s v="Non-LFF"/>
    <s v=""/>
    <m/>
    <b v="1"/>
    <x v="2"/>
    <x v="2"/>
    <d v="2026-04-01T00:00:00"/>
    <m/>
    <m/>
    <x v="1"/>
    <n v="19"/>
    <s v="Ruby Grace Garcia"/>
    <m/>
    <m/>
  </r>
  <r>
    <x v="607"/>
    <x v="0"/>
    <x v="2"/>
    <s v="CLFF_1000$$$DE10890000"/>
    <s v="G000001151"/>
    <s v="G000001151"/>
    <s v="LFF (MDG-F)"/>
    <s v="DE10890000"/>
    <m/>
    <b v="1"/>
    <x v="0"/>
    <x v="4"/>
    <d v="2026-04-10T00:00:00"/>
    <m/>
    <m/>
    <x v="1"/>
    <n v="12"/>
    <s v="Trixie Antonino"/>
    <m/>
    <m/>
  </r>
  <r>
    <x v="608"/>
    <x v="0"/>
    <x v="2"/>
    <s v="CLFF_1000$$$DE20518100"/>
    <s v="G000000397"/>
    <s v="G000000397"/>
    <s v="LFF (MDG-F)"/>
    <s v="DE20518100"/>
    <m/>
    <b v="1"/>
    <x v="0"/>
    <x v="4"/>
    <d v="2026-04-10T00:00:00"/>
    <m/>
    <m/>
    <x v="1"/>
    <n v="12"/>
    <s v="Trixie Antonino"/>
    <m/>
    <m/>
  </r>
  <r>
    <x v="608"/>
    <x v="0"/>
    <x v="8"/>
    <s v="CLFF_1000$$$DE20553406"/>
    <s v="G000000397"/>
    <s v="Trash"/>
    <s v="LFF (MDG-F)"/>
    <s v="DE20553406"/>
    <m/>
    <b v="0"/>
    <x v="0"/>
    <x v="4"/>
    <d v="2026-04-10T00:00:00"/>
    <m/>
    <m/>
    <x v="1"/>
    <n v="12"/>
    <s v="Trixie Antonino"/>
    <m/>
    <m/>
  </r>
  <r>
    <x v="608"/>
    <x v="0"/>
    <x v="8"/>
    <s v="CLFF_1000$$$DE20553407"/>
    <s v="G000000397"/>
    <s v="Trash"/>
    <s v="LFF (MDG-F)"/>
    <s v="DE20553407"/>
    <m/>
    <b v="0"/>
    <x v="0"/>
    <x v="4"/>
    <d v="2026-04-10T00:00:00"/>
    <m/>
    <m/>
    <x v="1"/>
    <n v="12"/>
    <s v="Trixie Antonino"/>
    <m/>
    <m/>
  </r>
  <r>
    <x v="609"/>
    <x v="0"/>
    <x v="2"/>
    <s v="CLFF_1000$$$DE10678100"/>
    <s v="G000000341"/>
    <s v="G000000341"/>
    <s v="LFF (MDG-F)"/>
    <s v="DE10678100"/>
    <m/>
    <b v="1"/>
    <x v="0"/>
    <x v="4"/>
    <d v="2026-04-10T00:00:00"/>
    <m/>
    <m/>
    <x v="1"/>
    <n v="12"/>
    <s v="Trixie Antonino"/>
    <m/>
    <m/>
  </r>
  <r>
    <x v="609"/>
    <x v="0"/>
    <x v="2"/>
    <s v="CORAERP_MMOR1975.9852"/>
    <s v="G000001118"/>
    <s v="G000001118"/>
    <s v="Non-LFF"/>
    <s v=""/>
    <m/>
    <b v="1"/>
    <x v="0"/>
    <x v="4"/>
    <d v="2026-04-10T00:00:00"/>
    <m/>
    <m/>
    <x v="1"/>
    <n v="12"/>
    <s v="Trixie Antonino"/>
    <m/>
    <m/>
  </r>
  <r>
    <x v="609"/>
    <x v="0"/>
    <x v="2"/>
    <s v="CLFF_7210$$$2123GMB010"/>
    <s v="G000001118"/>
    <s v="G000001118"/>
    <s v="LFF (MDG-F)"/>
    <s v="2123GMB010"/>
    <m/>
    <b v="1"/>
    <x v="0"/>
    <x v="4"/>
    <d v="2026-04-10T00:00:00"/>
    <m/>
    <m/>
    <x v="1"/>
    <n v="12"/>
    <s v="Trixie Antonino"/>
    <m/>
    <m/>
  </r>
  <r>
    <x v="610"/>
    <x v="0"/>
    <x v="2"/>
    <s v="CSCALA_1022$ITD_IT8"/>
    <s v="G000000279"/>
    <s v="G000000279"/>
    <s v="Non-LFF"/>
    <s v=""/>
    <m/>
    <b v="1"/>
    <x v="0"/>
    <x v="4"/>
    <d v="2026-04-10T00:00:00"/>
    <m/>
    <m/>
    <x v="1"/>
    <n v="12"/>
    <s v="Trixie Antonino"/>
    <m/>
    <m/>
  </r>
  <r>
    <x v="610"/>
    <x v="0"/>
    <x v="2"/>
    <s v="CSCALA_1022$ITN_T04"/>
    <s v="G000000277"/>
    <s v="G000000277"/>
    <s v="Non-LFF"/>
    <s v=""/>
    <m/>
    <b v="1"/>
    <x v="0"/>
    <x v="4"/>
    <d v="2026-04-10T00:00:00"/>
    <m/>
    <m/>
    <x v="1"/>
    <n v="12"/>
    <s v="Trixie Antonino"/>
    <m/>
    <m/>
  </r>
  <r>
    <x v="611"/>
    <x v="0"/>
    <x v="2"/>
    <s v="CEMERAL_700061019903EQ "/>
    <s v="L000013998"/>
    <s v="L000013998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ORAERP_MMOR1945.5152 "/>
    <s v="L000013998"/>
    <s v="L000013998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ORAERP_MMOR1975.5109 "/>
    <s v="L000013998"/>
    <s v="L000013998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ORAERP_MMOR1975.9923 "/>
    <s v="L000013936"/>
    <s v="L000013936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ORAERP_MMOR1975.9924 "/>
    <s v="L000013936"/>
    <s v="L000013936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PHOENX_01010000697906 "/>
    <s v="L000013936"/>
    <s v="L000013936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NOW_7210$$$0000056228 "/>
    <s v="L000005249"/>
    <s v="L000005249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PHOENX_01010000680000 "/>
    <s v="L000005249"/>
    <s v="L000005249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PHOENX_01010000681400 "/>
    <s v="L000005249"/>
    <s v="L000005249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PHOENX_01010000681401 "/>
    <s v="L000005249"/>
    <s v="L000005249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LFF_7210$$$1756C07246 "/>
    <s v="L000005249"/>
    <s v="L000005249"/>
    <s v="LFF (MDG-F)"/>
    <s v="1756C07246"/>
    <m/>
    <b v="1"/>
    <x v="2"/>
    <x v="4"/>
    <d v="2026-04-10T00:00:00"/>
    <m/>
    <m/>
    <x v="1"/>
    <n v="12"/>
    <s v="Ruby Grace Garcia"/>
    <m/>
    <m/>
  </r>
  <r>
    <x v="611"/>
    <x v="0"/>
    <x v="2"/>
    <s v="CNOW_7210$$$0000020336 "/>
    <s v="L000007806"/>
    <s v="L000007806"/>
    <s v="Non-LFF"/>
    <s v=""/>
    <m/>
    <b v="1"/>
    <x v="2"/>
    <x v="4"/>
    <d v="2026-04-10T00:00:00"/>
    <m/>
    <m/>
    <x v="1"/>
    <n v="12"/>
    <s v="Ruby Grace Garcia"/>
    <m/>
    <m/>
  </r>
  <r>
    <x v="611"/>
    <x v="0"/>
    <x v="2"/>
    <s v="CNOW_7210$$$0000040576 "/>
    <s v="L000007806"/>
    <s v="L000007806"/>
    <s v="Non-LFF"/>
    <s v=""/>
    <m/>
    <b v="1"/>
    <x v="2"/>
    <x v="4"/>
    <d v="2026-04-10T00:00:00"/>
    <m/>
    <m/>
    <x v="1"/>
    <n v="12"/>
    <s v="Ruby Grace Garcia"/>
    <m/>
    <m/>
  </r>
  <r>
    <x v="612"/>
    <x v="0"/>
    <x v="2"/>
    <s v="CFLTFLE_2760BGLS-L1"/>
    <s v="L000014040"/>
    <s v="L000014040"/>
    <s v="Non-LFF"/>
    <s v=""/>
    <m/>
    <b v="1"/>
    <x v="2"/>
    <x v="4"/>
    <d v="2026-04-10T00:00:00"/>
    <m/>
    <m/>
    <x v="1"/>
    <n v="12"/>
    <s v="Prathapa T R"/>
    <m/>
    <m/>
  </r>
  <r>
    <x v="612"/>
    <x v="0"/>
    <x v="2"/>
    <s v="CFLTFLE_2760BGLS-L3"/>
    <s v="L000014040"/>
    <s v="L000014040"/>
    <s v="Non-LFF"/>
    <s v=""/>
    <m/>
    <b v="1"/>
    <x v="2"/>
    <x v="4"/>
    <d v="2026-04-10T00:00:00"/>
    <m/>
    <m/>
    <x v="1"/>
    <n v="12"/>
    <s v="Prathapa T R"/>
    <m/>
    <m/>
  </r>
  <r>
    <x v="612"/>
    <x v="0"/>
    <x v="2"/>
    <s v="CFLTFLE_2760BGLS-L4"/>
    <s v="L000014040"/>
    <s v="L000014040"/>
    <s v="Non-LFF"/>
    <s v=""/>
    <m/>
    <b v="1"/>
    <x v="2"/>
    <x v="4"/>
    <d v="2026-04-10T00:00:00"/>
    <m/>
    <m/>
    <x v="1"/>
    <n v="12"/>
    <s v="Prathapa T R"/>
    <m/>
    <m/>
  </r>
  <r>
    <x v="612"/>
    <x v="0"/>
    <x v="2"/>
    <s v="CFLTFLE_2760BGLS-L5"/>
    <s v="L000014040"/>
    <s v="L000014040"/>
    <s v="Non-LFF"/>
    <s v=""/>
    <m/>
    <b v="1"/>
    <x v="2"/>
    <x v="4"/>
    <d v="2026-04-10T00:00:00"/>
    <m/>
    <m/>
    <x v="1"/>
    <n v="12"/>
    <s v="Prathapa T R"/>
    <m/>
    <m/>
  </r>
  <r>
    <x v="612"/>
    <x v="0"/>
    <x v="2"/>
    <s v="CFLTFLE_2760BGLS-L7"/>
    <s v="L000014040"/>
    <s v="L000014040"/>
    <s v="Non-LFF"/>
    <s v=""/>
    <m/>
    <b v="1"/>
    <x v="2"/>
    <x v="4"/>
    <d v="2026-04-10T00:00:00"/>
    <m/>
    <m/>
    <x v="1"/>
    <n v="12"/>
    <s v="Prathapa T R"/>
    <m/>
    <m/>
  </r>
  <r>
    <x v="612"/>
    <x v="0"/>
    <x v="2"/>
    <s v="CFLTFLE_2760BGLS-L8"/>
    <s v="L000014040"/>
    <s v="L000014040"/>
    <s v="Non-LFF"/>
    <s v=""/>
    <m/>
    <b v="1"/>
    <x v="2"/>
    <x v="4"/>
    <d v="2026-04-10T00:00:00"/>
    <m/>
    <m/>
    <x v="1"/>
    <n v="12"/>
    <s v="Prathapa T R"/>
    <m/>
    <m/>
  </r>
  <r>
    <x v="612"/>
    <x v="0"/>
    <x v="2"/>
    <s v="CFLTFLE_2760BGLS-L9"/>
    <s v="L000014040"/>
    <s v="L000014040"/>
    <s v="Non-LFF"/>
    <s v=""/>
    <m/>
    <b v="1"/>
    <x v="2"/>
    <x v="4"/>
    <d v="2026-04-10T00:00:00"/>
    <m/>
    <m/>
    <x v="1"/>
    <n v="12"/>
    <s v="Prathapa T R"/>
    <m/>
    <m/>
  </r>
  <r>
    <x v="613"/>
    <x v="0"/>
    <x v="2"/>
    <s v="CORAERP_MMOR1945.6586"/>
    <s v="L000013891"/>
    <s v="L000013891"/>
    <s v="Non-LFF"/>
    <s v=""/>
    <m/>
    <b v="1"/>
    <x v="2"/>
    <x v="4"/>
    <d v="2026-04-10T00:00:00"/>
    <m/>
    <m/>
    <x v="1"/>
    <n v="12"/>
    <s v="Prathapa T R"/>
    <m/>
    <m/>
  </r>
  <r>
    <x v="614"/>
    <x v="0"/>
    <x v="2"/>
    <s v="D30014200000000"/>
    <s v="L000013318"/>
    <s v="L000013318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INEXT_100000620117"/>
    <s v="L000010345"/>
    <s v="L000010345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INEXT_100000620137"/>
    <s v="L000010341"/>
    <s v="L000010341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50000000440"/>
    <s v="G000000630"/>
    <s v="G000000630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60000000440"/>
    <s v="G000000630"/>
    <s v="G000000630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40000000440"/>
    <s v="G000000630"/>
    <s v="G000000630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40000000430"/>
    <s v="L000013387"/>
    <s v="L000013387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50000000430"/>
    <s v="L000013387"/>
    <s v="L000013387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60000000430"/>
    <s v="L000013387"/>
    <s v="L000013387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50000000480"/>
    <s v="L000014006"/>
    <s v="L000014006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60000000480"/>
    <s v="L000014006"/>
    <s v="L000014006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40000000480"/>
    <s v="L000014006"/>
    <s v="L000014006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40000000470"/>
    <s v="L000014006"/>
    <s v="L000014006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50000000470"/>
    <s v="L000014006"/>
    <s v="L000014006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FLTFLE_23960000000470"/>
    <s v="L000014006"/>
    <s v="L000014006"/>
    <s v="Non-LFF"/>
    <s v=""/>
    <m/>
    <b v="1"/>
    <x v="2"/>
    <x v="4"/>
    <d v="2026-04-10T00:00:00"/>
    <m/>
    <m/>
    <x v="1"/>
    <n v="12"/>
    <s v="Ruby Grace Garcia"/>
    <m/>
    <m/>
  </r>
  <r>
    <x v="614"/>
    <x v="0"/>
    <x v="2"/>
    <s v="CORAERP_MMOR1975.6639"/>
    <s v="L000006519"/>
    <s v="L000006519"/>
    <s v="Non-LFF"/>
    <s v=""/>
    <m/>
    <b v="1"/>
    <x v="2"/>
    <x v="4"/>
    <d v="2026-04-10T00:00:00"/>
    <m/>
    <m/>
    <x v="1"/>
    <n v="12"/>
    <s v="Ruby Grace Garcia"/>
    <m/>
    <m/>
  </r>
  <r>
    <x v="615"/>
    <x v="0"/>
    <x v="2"/>
    <s v="CLFF_1000$$$DK50C05004"/>
    <s v="H000002158"/>
    <s v="H000002158"/>
    <s v="LFF (MDG-F)"/>
    <s v="DK50C05004"/>
    <m/>
    <b v="1"/>
    <x v="1"/>
    <x v="4"/>
    <d v="2026-04-15T00:00:00"/>
    <m/>
    <m/>
    <x v="1"/>
    <n v="9"/>
    <s v="Riccardo CASSANESE"/>
    <m/>
    <m/>
  </r>
  <r>
    <x v="615"/>
    <x v="0"/>
    <x v="2"/>
    <s v="CLFF_1000$$$DK50C05005"/>
    <s v="H000002158"/>
    <s v="H000002158"/>
    <s v="LFF (MDG-F)"/>
    <s v="DK50C05005"/>
    <m/>
    <b v="1"/>
    <x v="1"/>
    <x v="4"/>
    <d v="2026-04-15T00:00:00"/>
    <m/>
    <m/>
    <x v="1"/>
    <n v="9"/>
    <s v="Riccardo CASSANESE"/>
    <m/>
    <m/>
  </r>
  <r>
    <x v="615"/>
    <x v="0"/>
    <x v="2"/>
    <s v="CLFF_1000$$$DK50OF0007"/>
    <s v="H000002158"/>
    <s v="H000002158"/>
    <s v="LFF (MDG-F)"/>
    <s v="DK50OF0007"/>
    <m/>
    <b v="1"/>
    <x v="1"/>
    <x v="4"/>
    <d v="2026-04-15T00:00:00"/>
    <m/>
    <m/>
    <x v="1"/>
    <n v="9"/>
    <s v="Riccardo CASSANESE"/>
    <m/>
    <m/>
  </r>
  <r>
    <x v="615"/>
    <x v="0"/>
    <x v="2"/>
    <s v="CLFF_1000$$$DK50OF0008"/>
    <s v="H000002158"/>
    <s v="H000002158"/>
    <s v="LFF (MDG-F)"/>
    <s v="DK50OF0008"/>
    <m/>
    <b v="1"/>
    <x v="1"/>
    <x v="4"/>
    <d v="2026-04-15T00:00:00"/>
    <m/>
    <m/>
    <x v="1"/>
    <n v="9"/>
    <s v="Riccardo CASSANESE"/>
    <m/>
    <m/>
  </r>
  <r>
    <x v="615"/>
    <x v="0"/>
    <x v="2"/>
    <s v="CLFF_1000$$$FI50C00031"/>
    <s v="H000002228"/>
    <s v="H000002228"/>
    <s v="LFF (MDG-F)"/>
    <s v="FI50C00031"/>
    <m/>
    <b v="1"/>
    <x v="1"/>
    <x v="4"/>
    <d v="2026-04-15T00:00:00"/>
    <m/>
    <m/>
    <x v="1"/>
    <n v="9"/>
    <s v="Riccardo CASSANESE"/>
    <m/>
    <m/>
  </r>
  <r>
    <x v="615"/>
    <x v="0"/>
    <x v="2"/>
    <s v="CLFF_1000$$$FI50C00032"/>
    <s v="H000002228"/>
    <s v="H000002228"/>
    <s v="LFF (MDG-F)"/>
    <s v="FI50C00032"/>
    <m/>
    <b v="1"/>
    <x v="1"/>
    <x v="4"/>
    <d v="2026-04-15T00:00:00"/>
    <m/>
    <m/>
    <x v="1"/>
    <n v="9"/>
    <s v="Riccardo CASSANESE"/>
    <m/>
    <m/>
  </r>
  <r>
    <x v="615"/>
    <x v="0"/>
    <x v="2"/>
    <s v="CLFF_1000$$$FI50OF0016"/>
    <s v="H000002228"/>
    <s v="H000002228"/>
    <s v="LFF (MDG-F)"/>
    <s v="FI50OF0016"/>
    <m/>
    <b v="1"/>
    <x v="1"/>
    <x v="4"/>
    <d v="2026-04-15T00:00:00"/>
    <m/>
    <m/>
    <x v="1"/>
    <n v="9"/>
    <s v="Riccardo CASSANESE"/>
    <m/>
    <m/>
  </r>
  <r>
    <x v="615"/>
    <x v="0"/>
    <x v="2"/>
    <s v="CLFF_1000$$$FI50OF0017"/>
    <s v="H000002228"/>
    <s v="H000002228"/>
    <s v="LFF (MDG-F)"/>
    <s v="FI50OF0017"/>
    <m/>
    <b v="1"/>
    <x v="1"/>
    <x v="4"/>
    <d v="2026-04-15T00:00:00"/>
    <m/>
    <m/>
    <x v="1"/>
    <n v="9"/>
    <s v="Riccardo CASSANESE"/>
    <m/>
    <m/>
  </r>
  <r>
    <x v="615"/>
    <x v="0"/>
    <x v="2"/>
    <s v="CLFF_1000$$$NO50C00024"/>
    <s v="H000002372"/>
    <s v="H000002372"/>
    <s v="LFF (MDG-F)"/>
    <s v="NO50C00024"/>
    <m/>
    <b v="1"/>
    <x v="1"/>
    <x v="4"/>
    <d v="2026-04-15T00:00:00"/>
    <m/>
    <m/>
    <x v="1"/>
    <n v="9"/>
    <s v="Riccardo CASSANESE"/>
    <m/>
    <m/>
  </r>
  <r>
    <x v="615"/>
    <x v="0"/>
    <x v="2"/>
    <s v="CLFF_1000$$$NO50OF0008"/>
    <s v="H000002372"/>
    <s v="H000002372"/>
    <s v="LFF (MDG-F)"/>
    <s v="NO50OF0008"/>
    <m/>
    <b v="1"/>
    <x v="1"/>
    <x v="4"/>
    <d v="2026-04-15T00:00:00"/>
    <m/>
    <m/>
    <x v="1"/>
    <n v="9"/>
    <s v="Riccardo CASSANESE"/>
    <m/>
    <m/>
  </r>
  <r>
    <x v="615"/>
    <x v="0"/>
    <x v="2"/>
    <s v="CLFF_1000$$$NO50C00025"/>
    <s v="H000002372"/>
    <s v="H000002372"/>
    <s v="LFF (MDG-F)"/>
    <s v="NO50C00025"/>
    <m/>
    <b v="1"/>
    <x v="1"/>
    <x v="4"/>
    <d v="2026-04-15T00:00:00"/>
    <m/>
    <m/>
    <x v="1"/>
    <n v="9"/>
    <s v="Riccardo CASSANESE"/>
    <m/>
    <m/>
  </r>
  <r>
    <x v="615"/>
    <x v="0"/>
    <x v="2"/>
    <s v="CLFF_1000$$$NO50OF0009"/>
    <s v="H000002372"/>
    <s v="H000002372"/>
    <s v="LFF (MDG-F)"/>
    <s v="NO50OF0009"/>
    <m/>
    <b v="1"/>
    <x v="1"/>
    <x v="4"/>
    <d v="2026-04-15T00:00:00"/>
    <m/>
    <m/>
    <x v="1"/>
    <n v="9"/>
    <s v="Riccardo CASSANESE"/>
    <m/>
    <m/>
  </r>
  <r>
    <x v="615"/>
    <x v="0"/>
    <x v="2"/>
    <s v="CLFF_1000$$$SE50C00016"/>
    <s v="H000002407"/>
    <s v="H000002407"/>
    <s v="LFF (MDG-F)"/>
    <s v="SE50C00016"/>
    <m/>
    <b v="1"/>
    <x v="1"/>
    <x v="4"/>
    <d v="2026-04-15T00:00:00"/>
    <m/>
    <m/>
    <x v="1"/>
    <n v="9"/>
    <s v="Riccardo CASSANESE"/>
    <m/>
    <m/>
  </r>
  <r>
    <x v="615"/>
    <x v="0"/>
    <x v="2"/>
    <s v="CLFF_1000$$$SE50OF0009"/>
    <s v="H000002407"/>
    <s v="H000002407"/>
    <s v="LFF (MDG-F)"/>
    <s v="SE50OF0009"/>
    <m/>
    <b v="1"/>
    <x v="1"/>
    <x v="4"/>
    <d v="2026-04-15T00:00:00"/>
    <m/>
    <m/>
    <x v="1"/>
    <n v="9"/>
    <s v="Riccardo CASSANESE"/>
    <m/>
    <m/>
  </r>
  <r>
    <x v="615"/>
    <x v="0"/>
    <x v="2"/>
    <s v="CLFF_1000$$$SE50OF0010"/>
    <s v="H000002407"/>
    <s v="H000002407"/>
    <s v="LFF (MDG-F)"/>
    <s v="SE50OF0010"/>
    <m/>
    <b v="1"/>
    <x v="1"/>
    <x v="4"/>
    <d v="2026-04-15T00:00:00"/>
    <m/>
    <m/>
    <x v="1"/>
    <n v="9"/>
    <s v="Riccardo CASSANESE"/>
    <m/>
    <m/>
  </r>
  <r>
    <x v="615"/>
    <x v="0"/>
    <x v="2"/>
    <s v="CSCALA_1212$0000001006 ISS Fertility"/>
    <s v="H000000902"/>
    <s v="H000000902"/>
    <s v="Non-LFF"/>
    <s v=""/>
    <m/>
    <b v="1"/>
    <x v="1"/>
    <x v="4"/>
    <d v="2026-04-15T00:00:00"/>
    <m/>
    <m/>
    <x v="1"/>
    <n v="9"/>
    <s v="Riccardo CASSANESE"/>
    <m/>
    <m/>
  </r>
  <r>
    <x v="615"/>
    <x v="0"/>
    <x v="2"/>
    <s v="CSCALA_1212$0000004002 Businness Analyst Operat"/>
    <s v="H000000902"/>
    <s v="H000000902"/>
    <s v="Non-LFF"/>
    <s v=""/>
    <m/>
    <b v="1"/>
    <x v="1"/>
    <x v="4"/>
    <d v="2026-04-15T00:00:00"/>
    <m/>
    <m/>
    <x v="1"/>
    <n v="9"/>
    <s v="Riccardo CASSANESE"/>
    <m/>
    <m/>
  </r>
  <r>
    <x v="616"/>
    <x v="0"/>
    <x v="2"/>
    <s v="CORAERP_MMOR1917.9MGE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TEMPEU_1000FR21E58886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TEMPEU_1000FR21E68886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TEMPLA_1000PA10ZZ0A33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TEMPNA_1000US15MBIT01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LFF_1000$$$SG09Z03500"/>
    <s v="O000000012"/>
    <s v="O000000012"/>
    <s v="LFF (MDG-F)"/>
    <s v="SG09Z03500"/>
    <m/>
    <b v="1"/>
    <x v="0"/>
    <x v="4"/>
    <d v="2026-04-15T00:00:00"/>
    <m/>
    <m/>
    <x v="1"/>
    <n v="9"/>
    <s v="Joshua Cachola"/>
    <m/>
    <m/>
  </r>
  <r>
    <x v="616"/>
    <x v="0"/>
    <x v="2"/>
    <s v="CLFF_1000$$$AT50O05002"/>
    <s v="O000000012"/>
    <s v="O000000012"/>
    <s v="LFF (MDG-F)"/>
    <s v="AT50O05002"/>
    <m/>
    <b v="1"/>
    <x v="0"/>
    <x v="4"/>
    <d v="2026-04-15T00:00:00"/>
    <m/>
    <m/>
    <x v="1"/>
    <n v="9"/>
    <s v="Joshua Cachola"/>
    <m/>
    <m/>
  </r>
  <r>
    <x v="616"/>
    <x v="0"/>
    <x v="2"/>
    <s v="CLFF_7210$$$2125GIT640"/>
    <s v="O000000012"/>
    <s v="O000000012"/>
    <s v="LFF (MDG-F)"/>
    <s v="2125GIT640"/>
    <m/>
    <b v="1"/>
    <x v="0"/>
    <x v="4"/>
    <d v="2026-04-15T00:00:00"/>
    <m/>
    <m/>
    <x v="1"/>
    <n v="9"/>
    <s v="Joshua Cachola"/>
    <m/>
    <m/>
  </r>
  <r>
    <x v="616"/>
    <x v="0"/>
    <x v="2"/>
    <s v="CFLTFLE_1044BTIC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FLTFLE_11030000000350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FLTFLE_1106T59000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FLTFLE_13060000000046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FLTFLE_17710000114000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FLTFLE_1798A13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NOW_7210$$$0000051407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NOW_7210$$$0000056206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NOW_7210$$$0000057981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NOW_7210$$$0000058699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NOW_7210$$$0000229903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NOW_7210$$$0024029903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ORAERP_MMOR1945.9MGE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ORAERP_MMOR1975.9MGE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SCALA_1025$0000000018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SCALA_1826$850_ITT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6"/>
    <x v="0"/>
    <x v="2"/>
    <s v="CSCALA_1872$850_ITT"/>
    <s v="O000000012"/>
    <s v="O000000012"/>
    <s v="Non-LFF"/>
    <s v=""/>
    <m/>
    <b v="1"/>
    <x v="0"/>
    <x v="4"/>
    <d v="2026-04-15T00:00:00"/>
    <m/>
    <m/>
    <x v="1"/>
    <n v="9"/>
    <s v="Joshua Cachola"/>
    <m/>
    <m/>
  </r>
  <r>
    <x v="617"/>
    <x v="0"/>
    <x v="2"/>
    <s v="CLFF_1000$$$DE20538193"/>
    <s v="G000000446"/>
    <s v="G000000446"/>
    <s v="LFF (MDG-F)"/>
    <s v="DE20538193"/>
    <m/>
    <b v="1"/>
    <x v="1"/>
    <x v="4"/>
    <d v="2026-04-21T00:00:00"/>
    <m/>
    <m/>
    <x v="0"/>
    <n v="5"/>
    <s v="Riccardo CASSANESE"/>
    <m/>
    <m/>
  </r>
  <r>
    <x v="618"/>
    <x v="0"/>
    <x v="2"/>
    <s v="CLFF_1000$$$CN50C07007"/>
    <s v="H000000154"/>
    <s v="H000000154"/>
    <s v="LFF (MDG-F)"/>
    <s v="CN50C07007"/>
    <m/>
    <b v="1"/>
    <x v="1"/>
    <x v="4"/>
    <d v="2026-04-21T00:00:00"/>
    <m/>
    <m/>
    <x v="0"/>
    <n v="5"/>
    <s v="Riccardo CASSANESE"/>
    <m/>
    <m/>
  </r>
  <r>
    <x v="619"/>
    <x v="0"/>
    <x v="2"/>
    <s v="CSCALA_1759$NESI"/>
    <s v="L000013196"/>
    <s v="L000013196"/>
    <s v="Non-LFF"/>
    <s v=""/>
    <m/>
    <b v="1"/>
    <x v="2"/>
    <x v="4"/>
    <d v="2026-04-21T00:00:00"/>
    <m/>
    <m/>
    <x v="0"/>
    <n v="5"/>
    <s v="Ruby Grace Garcia"/>
    <m/>
    <m/>
  </r>
  <r>
    <x v="620"/>
    <x v="0"/>
    <x v="2"/>
    <s v="CTEMPEU_1000PL10N08020"/>
    <s v="H000005109"/>
    <s v="H000005109"/>
    <s v="Non-LFF"/>
    <s v=""/>
    <m/>
    <b v="1"/>
    <x v="1"/>
    <x v="4"/>
    <d v="2026-04-22T00:00:00"/>
    <m/>
    <m/>
    <x v="0"/>
    <n v="4"/>
    <s v="Anna Glab"/>
    <m/>
    <m/>
  </r>
  <r>
    <x v="620"/>
    <x v="0"/>
    <x v="2"/>
    <s v="CTEMPEU_1000PL10N09030"/>
    <s v="H000005110"/>
    <s v="H000005110"/>
    <s v="Non-LFF"/>
    <s v=""/>
    <m/>
    <b v="1"/>
    <x v="1"/>
    <x v="4"/>
    <d v="2026-04-22T00:00:00"/>
    <m/>
    <m/>
    <x v="0"/>
    <n v="4"/>
    <s v="Anna Glab"/>
    <m/>
    <m/>
  </r>
  <r>
    <x v="621"/>
    <x v="0"/>
    <x v="2"/>
    <s v="CTEMPNA_1000US30334556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1"/>
    <x v="0"/>
    <x v="2"/>
    <s v="CLFF_1000$$$CH65Z03104"/>
    <s v="H000005088"/>
    <s v="H000005088"/>
    <s v="LFF (MDG-F)"/>
    <s v="CH65Z03104"/>
    <m/>
    <b v="1"/>
    <x v="1"/>
    <x v="4"/>
    <d v="2026-04-22T00:00:00"/>
    <m/>
    <m/>
    <x v="0"/>
    <n v="4"/>
    <s v="Erjo Miguel Tagle"/>
    <m/>
    <m/>
  </r>
  <r>
    <x v="621"/>
    <x v="0"/>
    <x v="2"/>
    <s v="CLFF_1000$$$DE50Z03114"/>
    <s v="H000005088"/>
    <s v="H000005088"/>
    <s v="LFF (MDG-F)"/>
    <s v="DE50Z03114"/>
    <m/>
    <b v="1"/>
    <x v="1"/>
    <x v="4"/>
    <d v="2026-04-22T00:00:00"/>
    <m/>
    <m/>
    <x v="0"/>
    <n v="4"/>
    <s v="Erjo Miguel Tagle"/>
    <m/>
    <m/>
  </r>
  <r>
    <x v="621"/>
    <x v="0"/>
    <x v="2"/>
    <s v="CEMERAL_70006202003104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1"/>
    <x v="0"/>
    <x v="2"/>
    <s v="CTEMPEU_1000GB1000310A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1"/>
    <x v="0"/>
    <x v="2"/>
    <s v="CTEMPEU_1000FR40003104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1"/>
    <x v="0"/>
    <x v="2"/>
    <s v="CTEMPLA_1000MX10003104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1"/>
    <x v="0"/>
    <x v="2"/>
    <s v="CEMERAL_70007001003104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1"/>
    <x v="0"/>
    <x v="2"/>
    <s v="CLFF_1000$$$SE50Z03104"/>
    <s v="H000005088"/>
    <s v="H000005088"/>
    <s v="LFF (MDG-F)"/>
    <s v="SE50Z03104"/>
    <m/>
    <b v="1"/>
    <x v="1"/>
    <x v="4"/>
    <d v="2026-04-22T00:00:00"/>
    <m/>
    <m/>
    <x v="0"/>
    <n v="4"/>
    <s v="Erjo Miguel Tagle"/>
    <m/>
    <m/>
  </r>
  <r>
    <x v="621"/>
    <x v="0"/>
    <x v="2"/>
    <s v="CLFF_1000$$$EG50Z03104"/>
    <s v="H000005088"/>
    <s v="H000005088"/>
    <s v="LFF (MDG-F)"/>
    <s v="EG50Z03104"/>
    <m/>
    <b v="1"/>
    <x v="1"/>
    <x v="4"/>
    <d v="2026-04-22T00:00:00"/>
    <m/>
    <m/>
    <x v="0"/>
    <n v="4"/>
    <s v="Erjo Miguel Tagle"/>
    <m/>
    <m/>
  </r>
  <r>
    <x v="621"/>
    <x v="0"/>
    <x v="2"/>
    <s v="CTEMPLA_1000UY10003104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1"/>
    <x v="0"/>
    <x v="2"/>
    <s v="CLFF_1000$$$BE50Z03104"/>
    <s v="H000005088"/>
    <s v="H000005088"/>
    <s v="LFF (MDG-F)"/>
    <s v="BE50Z03104"/>
    <m/>
    <b v="1"/>
    <x v="1"/>
    <x v="4"/>
    <d v="2026-04-22T00:00:00"/>
    <m/>
    <m/>
    <x v="0"/>
    <n v="4"/>
    <s v="Erjo Miguel Tagle"/>
    <m/>
    <m/>
  </r>
  <r>
    <x v="621"/>
    <x v="0"/>
    <x v="2"/>
    <s v="CTEMPNA_1000CA20003104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1"/>
    <x v="0"/>
    <x v="2"/>
    <s v="CLFF_1000$$$CZ50Z03104"/>
    <s v="H000005088"/>
    <s v="H000005088"/>
    <s v="LFF (MDG-F)"/>
    <s v="CZ50Z03104"/>
    <m/>
    <b v="1"/>
    <x v="1"/>
    <x v="4"/>
    <d v="2026-04-22T00:00:00"/>
    <m/>
    <m/>
    <x v="0"/>
    <n v="4"/>
    <s v="Erjo Miguel Tagle"/>
    <m/>
    <m/>
  </r>
  <r>
    <x v="621"/>
    <x v="0"/>
    <x v="2"/>
    <s v="CLFF_1000$$$NL50Z03106"/>
    <s v="H000005088"/>
    <s v="H000005088"/>
    <s v="LFF (MDG-F)"/>
    <s v="NL50Z03106"/>
    <m/>
    <b v="1"/>
    <x v="1"/>
    <x v="4"/>
    <d v="2026-04-22T00:00:00"/>
    <m/>
    <m/>
    <x v="0"/>
    <n v="4"/>
    <s v="Erjo Miguel Tagle"/>
    <m/>
    <m/>
  </r>
  <r>
    <x v="621"/>
    <x v="0"/>
    <x v="2"/>
    <s v="CLFF_1000$$$AT50R03104"/>
    <s v="H000005088"/>
    <s v="H000005088"/>
    <s v="LFF (MDG-F)"/>
    <s v="AT50R03104"/>
    <m/>
    <b v="1"/>
    <x v="1"/>
    <x v="4"/>
    <d v="2026-04-22T00:00:00"/>
    <m/>
    <m/>
    <x v="0"/>
    <n v="4"/>
    <s v="Erjo Miguel Tagle"/>
    <m/>
    <m/>
  </r>
  <r>
    <x v="621"/>
    <x v="0"/>
    <x v="2"/>
    <s v="CTEMPEU_1000IE10003104"/>
    <s v="H000005088"/>
    <s v="H000005088"/>
    <s v="Non-LFF"/>
    <s v=""/>
    <m/>
    <b v="1"/>
    <x v="1"/>
    <x v="4"/>
    <d v="2026-04-22T00:00:00"/>
    <m/>
    <m/>
    <x v="0"/>
    <n v="4"/>
    <s v="Erjo Miguel Tagle"/>
    <m/>
    <m/>
  </r>
  <r>
    <x v="622"/>
    <x v="0"/>
    <x v="2"/>
    <s v="CSCALA_1248$CSHC CEO Office HC"/>
    <s v="H000000154"/>
    <s v="H000000154"/>
    <s v="Non-LFF"/>
    <s v=""/>
    <m/>
    <b v="1"/>
    <x v="1"/>
    <x v="4"/>
    <d v="2026-04-22T00:00:00"/>
    <m/>
    <m/>
    <x v="0"/>
    <n v="4"/>
    <s v="Henry Jr Ifurung"/>
    <m/>
    <m/>
  </r>
  <r>
    <x v="623"/>
    <x v="0"/>
    <x v="2"/>
    <s v="PLEAN_X370231DE5014220"/>
    <s v="H000001056"/>
    <s v="H000001056"/>
    <s v="Non-LFF"/>
    <s v=""/>
    <m/>
    <b v="1"/>
    <x v="1"/>
    <x v="4"/>
    <d v="2026-04-22T00:00:00"/>
    <m/>
    <m/>
    <x v="0"/>
    <n v="4"/>
    <s v="Philip Krell"/>
    <m/>
    <m/>
  </r>
  <r>
    <x v="623"/>
    <x v="0"/>
    <x v="2"/>
    <s v="PLEAN_X370221DE5014220"/>
    <s v="H000001056"/>
    <s v="H000001056"/>
    <s v="Non-LFF"/>
    <s v=""/>
    <m/>
    <b v="1"/>
    <x v="1"/>
    <x v="4"/>
    <d v="2026-04-22T00:00:00"/>
    <m/>
    <m/>
    <x v="0"/>
    <n v="4"/>
    <s v="Philip Krell"/>
    <m/>
    <m/>
  </r>
  <r>
    <x v="624"/>
    <x v="1"/>
    <x v="5"/>
    <s v="CLFF_1000$$$CN50C07007"/>
    <s v="H000000388"/>
    <s v="H000000154"/>
    <s v="LFF (MDG-F)"/>
    <s v="CN50C07007"/>
    <m/>
    <b v="0"/>
    <x v="1"/>
    <x v="4"/>
    <d v="2026-04-24T00:00:00"/>
    <m/>
    <m/>
    <x v="0"/>
    <n v="2"/>
    <s v="Henry Jr Ifurung"/>
    <m/>
    <m/>
  </r>
  <r>
    <x v="625"/>
    <x v="1"/>
    <x v="2"/>
    <s v="CTEMPLA_1000PE10590024 XXXIMPORTACION FARMA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AT10MS3400 XXXQualit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IT10C01QA0 XXXQuality Assurance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E54508 XXXDistribution Qualit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E99052 XXXIAS19 FB0 3110250000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IT10B04543 XXX(TS) MAINTENANCE DEPT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5"/>
    <s v="CLFF_1000$$$IT50R0B001 XXX R&amp;D MANUFACTURING"/>
    <s v="H000000902"/>
    <s v="H000000478"/>
    <s v="LFF (MDG-F)"/>
    <s v="IT50R0B001"/>
    <m/>
    <b v="0"/>
    <x v="1"/>
    <x v="4"/>
    <d v="2026-04-27T00:00:00"/>
    <m/>
    <m/>
    <x v="0"/>
    <n v="1"/>
    <s v="Riccardo CASSANESE"/>
    <m/>
    <m/>
  </r>
  <r>
    <x v="625"/>
    <x v="1"/>
    <x v="2"/>
    <s v="CTEMPEU_1000IT10B04562 XXX(QU) QC BIOLOGICAL LAB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A40020 XXXA BIO-Quality &amp; Technical Mgmt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A40010 XXXA FDF-Manag- &amp; Supp. Services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A51010 XXXA VC-Machines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A54052 XXXA TS-Maint. Facil. &amp; Qu Supp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A54055 XXXA TS-Biotech Maint.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A54057 XXXA TS-FDF Maint.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A50503 XXXA-Start-up Sky Maint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A50520 XXXA-Start up costs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V47530 XXXBiotech Suite 1 (USP) Veve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V54052 XXXMaintenance Utilities Veve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V54053 XXXMaintenance Process Equipment Veve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V54054 XXXElectricit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V54055 XXXInstrumentation Veve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V54056 XXXMaintenance System Veve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V54059 XXXCompliance Eng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5"/>
    <s v="CLFF_1000$$$DE10HABP32 XXXF1-IMA 11 (C80)"/>
    <s v="H000000902"/>
    <s v="H000000563"/>
    <s v="LFF (MDG-F)"/>
    <s v="DE10HABP32"/>
    <m/>
    <b v="0"/>
    <x v="1"/>
    <x v="4"/>
    <d v="2026-04-27T00:00:00"/>
    <m/>
    <m/>
    <x v="0"/>
    <n v="1"/>
    <s v="Riccardo CASSANESE"/>
    <m/>
    <m/>
  </r>
  <r>
    <x v="625"/>
    <x v="1"/>
    <x v="5"/>
    <s v="CLFF_1000$$$DE10HABP33 XXXF1-IMA 2 (C80)"/>
    <s v="H000000902"/>
    <s v="H000000563"/>
    <s v="LFF (MDG-F)"/>
    <s v="DE10HABP33"/>
    <m/>
    <b v="0"/>
    <x v="1"/>
    <x v="4"/>
    <d v="2026-04-27T00:00:00"/>
    <m/>
    <m/>
    <x v="0"/>
    <n v="1"/>
    <s v="Riccardo CASSANESE"/>
    <m/>
    <m/>
  </r>
  <r>
    <x v="625"/>
    <x v="1"/>
    <x v="5"/>
    <s v="CLFF_1000$$$DE10HABP34 XXXF1-Ullmann 4"/>
    <s v="H000000902"/>
    <s v="H000000563"/>
    <s v="LFF (MDG-F)"/>
    <s v="DE10HABP34"/>
    <m/>
    <b v="0"/>
    <x v="1"/>
    <x v="4"/>
    <d v="2026-04-27T00:00:00"/>
    <m/>
    <m/>
    <x v="0"/>
    <n v="1"/>
    <s v="Riccardo CASSANESE"/>
    <m/>
    <m/>
  </r>
  <r>
    <x v="625"/>
    <x v="1"/>
    <x v="5"/>
    <s v="CLFF_1000$$$DE10HABP35 XXXF1-Uhlmann 14"/>
    <s v="H000000902"/>
    <s v="H000000563"/>
    <s v="LFF (MDG-F)"/>
    <s v="DE10HABP35"/>
    <m/>
    <b v="0"/>
    <x v="1"/>
    <x v="4"/>
    <d v="2026-04-27T00:00:00"/>
    <m/>
    <m/>
    <x v="0"/>
    <n v="1"/>
    <s v="Riccardo CASSANESE"/>
    <m/>
    <m/>
  </r>
  <r>
    <x v="625"/>
    <x v="1"/>
    <x v="5"/>
    <s v="CLFF_1000$$$DE10HABP36 XXXF1-Ullmann 6"/>
    <s v="H000000902"/>
    <s v="H000000563"/>
    <s v="LFF (MDG-F)"/>
    <s v="DE10HABP36"/>
    <m/>
    <b v="0"/>
    <x v="1"/>
    <x v="4"/>
    <d v="2026-04-27T00:00:00"/>
    <m/>
    <m/>
    <x v="0"/>
    <n v="1"/>
    <s v="Riccardo CASSANESE"/>
    <m/>
    <m/>
  </r>
  <r>
    <x v="625"/>
    <x v="1"/>
    <x v="5"/>
    <s v="CLFF_1000$$$DE10HABP37 XXXF1-IMA 8 (C90)"/>
    <s v="H000000902"/>
    <s v="H000000563"/>
    <s v="LFF (MDG-F)"/>
    <s v="DE10HABP37"/>
    <m/>
    <b v="0"/>
    <x v="1"/>
    <x v="4"/>
    <d v="2026-04-27T00:00:00"/>
    <m/>
    <m/>
    <x v="0"/>
    <n v="1"/>
    <s v="Riccardo CASSANESE"/>
    <m/>
    <m/>
  </r>
  <r>
    <x v="625"/>
    <x v="1"/>
    <x v="5"/>
    <s v="CLFF_1000$$$DE10HABP38 XXXF1-IMA 9 (C90)"/>
    <s v="H000000902"/>
    <s v="H000000563"/>
    <s v="LFF (MDG-F)"/>
    <s v="DE10HABP38"/>
    <m/>
    <b v="0"/>
    <x v="1"/>
    <x v="4"/>
    <d v="2026-04-27T00:00:00"/>
    <m/>
    <m/>
    <x v="0"/>
    <n v="1"/>
    <s v="Riccardo CASSANESE"/>
    <m/>
    <m/>
  </r>
  <r>
    <x v="625"/>
    <x v="1"/>
    <x v="5"/>
    <s v="CLFF_1000$$$DE50TABP33 XXXsolids packaging  IMA 2 - 2 lane"/>
    <s v="H000000902"/>
    <s v="H000000563"/>
    <s v="LFF (MDG-F)"/>
    <s v="DE50TABP33"/>
    <m/>
    <b v="0"/>
    <x v="1"/>
    <x v="4"/>
    <d v="2026-04-27T00:00:00"/>
    <m/>
    <m/>
    <x v="0"/>
    <n v="1"/>
    <s v="Riccardo CASSANESE"/>
    <m/>
    <m/>
  </r>
  <r>
    <x v="625"/>
    <x v="1"/>
    <x v="5"/>
    <s v="CLFF_1000$$$DE50TABP34 XXXsolids packaging  Uhlmann 4 - 3 lane"/>
    <s v="H000000902"/>
    <s v="H000000563"/>
    <s v="LFF (MDG-F)"/>
    <s v="DE50TABP34"/>
    <m/>
    <b v="0"/>
    <x v="1"/>
    <x v="4"/>
    <d v="2026-04-27T00:00:00"/>
    <m/>
    <m/>
    <x v="0"/>
    <n v="1"/>
    <s v="Riccardo CASSANESE"/>
    <m/>
    <m/>
  </r>
  <r>
    <x v="625"/>
    <x v="1"/>
    <x v="5"/>
    <s v="CLFF_1000$$$DE10HFBP45 XXXF1-Utilities"/>
    <s v="H000000902"/>
    <s v="H000000567"/>
    <s v="LFF (MDG-F)"/>
    <s v="DE10HFBP45"/>
    <m/>
    <b v="0"/>
    <x v="1"/>
    <x v="4"/>
    <d v="2026-04-27T00:00:00"/>
    <m/>
    <m/>
    <x v="0"/>
    <n v="1"/>
    <s v="Riccardo CASSANESE"/>
    <m/>
    <m/>
  </r>
  <r>
    <x v="625"/>
    <x v="1"/>
    <x v="5"/>
    <s v="CLFF_1000$$$DE50TFBP45 XXX_solids packaging utilities equipment"/>
    <s v="H000000902"/>
    <s v="H000000567"/>
    <s v="LFF (MDG-F)"/>
    <s v="DE50TFBP45"/>
    <m/>
    <b v="0"/>
    <x v="1"/>
    <x v="4"/>
    <d v="2026-04-27T00:00:00"/>
    <m/>
    <m/>
    <x v="0"/>
    <n v="1"/>
    <s v="Riccardo CASSANESE"/>
    <m/>
    <m/>
  </r>
  <r>
    <x v="625"/>
    <x v="1"/>
    <x v="5"/>
    <s v="CLFF_1000$$$DE50TGBP46 XXX_solids packaging building"/>
    <s v="H000000902"/>
    <s v="H000000567"/>
    <s v="LFF (MDG-F)"/>
    <s v="DE50TGBP46"/>
    <m/>
    <b v="0"/>
    <x v="1"/>
    <x v="4"/>
    <d v="2026-04-27T00:00:00"/>
    <m/>
    <m/>
    <x v="0"/>
    <n v="1"/>
    <s v="Riccardo CASSANESE"/>
    <m/>
    <m/>
  </r>
  <r>
    <x v="625"/>
    <x v="1"/>
    <x v="5"/>
    <s v="CLFF_1000$$$DE10HACC01 XXXHO-MGD-K Kohle - Linie"/>
    <s v="H000000902"/>
    <s v="H000001028"/>
    <s v="LFF (MDG-F)"/>
    <s v="DE10HACC01"/>
    <m/>
    <b v="0"/>
    <x v="1"/>
    <x v="4"/>
    <d v="2026-04-27T00:00:00"/>
    <m/>
    <m/>
    <x v="0"/>
    <n v="1"/>
    <s v="Riccardo CASSANESE"/>
    <m/>
    <m/>
  </r>
  <r>
    <x v="625"/>
    <x v="1"/>
    <x v="5"/>
    <s v="CLFF_1000$$$DE50TMDA02 XXX_PPC- Project"/>
    <s v="H000000902"/>
    <s v="H000001044"/>
    <s v="LFF (MDG-F)"/>
    <s v="DE50TMDA02"/>
    <m/>
    <b v="0"/>
    <x v="1"/>
    <x v="4"/>
    <d v="2026-04-27T00:00:00"/>
    <m/>
    <m/>
    <x v="0"/>
    <n v="1"/>
    <s v="Riccardo CASSANESE"/>
    <m/>
    <m/>
  </r>
  <r>
    <x v="625"/>
    <x v="1"/>
    <x v="5"/>
    <s v="CLFF_1000$$$DE50TMDA03 XXX_HO-Biotech MDA"/>
    <s v="H000000902"/>
    <s v="H000001044"/>
    <s v="LFF (MDG-F)"/>
    <s v="DE50TMDA03"/>
    <m/>
    <b v="0"/>
    <x v="1"/>
    <x v="4"/>
    <d v="2026-04-27T00:00:00"/>
    <m/>
    <m/>
    <x v="0"/>
    <n v="1"/>
    <s v="Riccardo CASSANESE"/>
    <m/>
    <m/>
  </r>
  <r>
    <x v="625"/>
    <x v="1"/>
    <x v="5"/>
    <s v="CLFF_1000$$$DE50TMDA11 XXXLaunch Technology Center Project Qual"/>
    <s v="H000000902"/>
    <s v="H000001044"/>
    <s v="LFF (MDG-F)"/>
    <s v="DE50TMDA11"/>
    <m/>
    <b v="0"/>
    <x v="1"/>
    <x v="4"/>
    <d v="2026-04-27T00:00:00"/>
    <m/>
    <m/>
    <x v="0"/>
    <n v="1"/>
    <s v="Riccardo CASSANESE"/>
    <m/>
    <m/>
  </r>
  <r>
    <x v="625"/>
    <x v="1"/>
    <x v="5"/>
    <s v="I1011000000"/>
    <s v="H000000902"/>
    <m/>
    <s v="Non-LFF"/>
    <s v=""/>
    <m/>
    <b v="0"/>
    <x v="1"/>
    <x v="4"/>
    <d v="2026-04-27T00:00:00"/>
    <m/>
    <m/>
    <x v="0"/>
    <n v="1"/>
    <s v="Riccardo CASSANESE"/>
    <m/>
    <m/>
  </r>
  <r>
    <x v="625"/>
    <x v="1"/>
    <x v="4"/>
    <s v="PTEMPEU_FR40I1011118005 xxx"/>
    <s v="H000000902"/>
    <s v="TEMPEU_FR40I1011118000"/>
    <s v="Non-LFF"/>
    <s v=""/>
    <s v="I1011000000"/>
    <b v="0"/>
    <x v="1"/>
    <x v="4"/>
    <d v="2026-04-27T00:00:00"/>
    <m/>
    <m/>
    <x v="0"/>
    <n v="1"/>
    <s v="Riccardo CASSANESE"/>
    <m/>
    <m/>
  </r>
  <r>
    <x v="625"/>
    <x v="1"/>
    <x v="4"/>
    <s v="PTEMPEU_FR40I1011118006 xxx"/>
    <s v="H000000902"/>
    <s v="TEMPEU_FR40I1011118000"/>
    <s v="Non-LFF"/>
    <s v=""/>
    <m/>
    <b v="0"/>
    <x v="1"/>
    <x v="4"/>
    <d v="2026-04-27T00:00:00"/>
    <m/>
    <m/>
    <x v="0"/>
    <n v="1"/>
    <s v="Riccardo CASSANESE"/>
    <m/>
    <m/>
  </r>
  <r>
    <x v="625"/>
    <x v="1"/>
    <x v="4"/>
    <s v="PTEMPEU_FR40I1011118007 xxx"/>
    <s v="H000000902"/>
    <s v="TEMPEU_FR40I1011118000"/>
    <s v="Non-LFF"/>
    <s v=""/>
    <m/>
    <b v="0"/>
    <x v="1"/>
    <x v="4"/>
    <d v="2026-04-27T00:00:00"/>
    <m/>
    <m/>
    <x v="0"/>
    <n v="1"/>
    <s v="Riccardo CASSANESE"/>
    <m/>
    <m/>
  </r>
  <r>
    <x v="625"/>
    <x v="1"/>
    <x v="4"/>
    <s v="PTEMPEU_FR40I1011118008 xxx"/>
    <s v="H000000902"/>
    <s v="TEMPEU_FR40I1011118000"/>
    <s v="Non-LFF"/>
    <s v=""/>
    <m/>
    <b v="0"/>
    <x v="1"/>
    <x v="4"/>
    <d v="2026-04-27T00:00:00"/>
    <m/>
    <m/>
    <x v="0"/>
    <n v="1"/>
    <s v="Riccardo CASSANESE"/>
    <m/>
    <m/>
  </r>
  <r>
    <x v="625"/>
    <x v="1"/>
    <x v="4"/>
    <s v="PTEMPEU_FR40I1011118009 xxx"/>
    <s v="H000000902"/>
    <s v="TEMPEU_FR40I1011118000"/>
    <s v="Non-LFF"/>
    <s v=""/>
    <m/>
    <b v="0"/>
    <x v="1"/>
    <x v="4"/>
    <d v="2026-04-27T00:00:00"/>
    <m/>
    <m/>
    <x v="0"/>
    <n v="1"/>
    <s v="Riccardo CASSANESE"/>
    <m/>
    <m/>
  </r>
  <r>
    <x v="625"/>
    <x v="1"/>
    <x v="2"/>
    <s v="ILEAN_001050000465 XXXConcor Detensiel - Novapharm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T00000200000 XXXConcor - Actoverco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T00001100000 XXXRicham - Altea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IT10T03341 XXXQuality Control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IT10T03401 XXXPharmaceutical Development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IT10T031E1 XXXEngineering &amp; Maintenance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5"/>
    <s v="CLFF_1000$$$IT60R01001 XXXValidation Group"/>
    <s v="H000000902"/>
    <s v="H000000626"/>
    <s v="LFF (MDG-F)"/>
    <s v="IT60R01001"/>
    <m/>
    <b v="0"/>
    <x v="1"/>
    <x v="4"/>
    <d v="2026-04-27T00:00:00"/>
    <m/>
    <m/>
    <x v="0"/>
    <n v="1"/>
    <s v="Riccardo CASSANESE"/>
    <m/>
    <m/>
  </r>
  <r>
    <x v="625"/>
    <x v="1"/>
    <x v="5"/>
    <s v="CLFF_1000$$$IT60R01007 XXX_Ivrea Archive"/>
    <s v="H000000902"/>
    <s v="H000000626"/>
    <s v="LFF (MDG-F)"/>
    <s v="IT60R01007"/>
    <m/>
    <b v="0"/>
    <x v="1"/>
    <x v="4"/>
    <d v="2026-04-27T00:00:00"/>
    <m/>
    <m/>
    <x v="0"/>
    <n v="1"/>
    <s v="Riccardo CASSANESE"/>
    <m/>
    <m/>
  </r>
  <r>
    <x v="625"/>
    <x v="1"/>
    <x v="2"/>
    <s v="PLEAN_X310402IT6030204 XXXEndocrinology LCM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PLEAN_X310502IT6030206 XXXREB market activity exp - EM proj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V39000 XXXBDC Start-Up costs GD&amp;L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TEMPEU_1000CH60E37503 XXXGD&amp;L Medical Devices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E37503 XXXGD&amp;L Medical Devices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FTEMPEU_1000CH60E37503_IO XXXGD&amp;L Medical Devices (IO)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TEMPEU_1000CH60E37503_IO XXXGD&amp;L Medical Devices (IO)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20E99023 XXXIAS19 FE4 3110250000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E37501 XXXStrategy &amp; Change Office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E99110 XXXBT OPEX GHO Global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MF0200 XXXCustoms &amp; Legislation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IT10B05A02 XXXCLADRIBINE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E54502 XXXMedical Device Qualit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CMO250 XXXStart Up MAVENCLAD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5"/>
    <x v="1"/>
    <x v="2"/>
    <s v="CTEMPEU_1000CH60MF5359 XXXCetrotide Subcontracting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03$0000003105 Administration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03$0000004214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03$0000004221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03$0000004252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5$0000000020 Logistics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6$0000000020 Logistics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085$0000000034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085$0000000039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03$0000003104 Head of SNO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12$0000002000 Logistic Supply chain man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085$0000000037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12$0000003600 Quality Assurance Manager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085$0000000029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5$360_705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5$360_713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5$360_715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5$360_727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6$0000000360 QA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6$360_104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6$360_124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03$0000002005 Quality – intern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212$0000003601 Quality Assurance Intern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6"/>
    <x v="0"/>
    <x v="2"/>
    <s v="CSCALA_1786$0000000365 QA deputy"/>
    <s v="H000000902"/>
    <s v="H000000902"/>
    <s v="Non-LFF"/>
    <s v=""/>
    <m/>
    <b v="1"/>
    <x v="1"/>
    <x v="4"/>
    <d v="2026-04-27T00:00:00"/>
    <m/>
    <m/>
    <x v="0"/>
    <n v="1"/>
    <s v="Riccardo CASSANESE"/>
    <m/>
    <m/>
  </r>
  <r>
    <x v="627"/>
    <x v="1"/>
    <x v="2"/>
    <s v="D00130300000000 PFAS-Free i-line Resist FZero 3800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6900000000 SAM/New brush material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7000000000 DSA C/H High Chi BCP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7300000000 DSA MAT material - Scale-up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7400000000 AP-LTO 193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7700000000 Samsung C/H Rectification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7800000000 Samsung L/S / SK Hynix PSPT &amp; ATF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7900000000 MATS and DMATS PD and Supply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8200000000 SN-416 Supply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P000029000000 SX-79 for SiCn / SiC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P000031000000 In-house Ce300 for SEC SOP_SON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P000025000000 Selective Etching on SiNx &amp; TiN and SiO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5"/>
    <s v="CLFF_1000$$$DE04R00403 EL-OT Lithography Capitalization"/>
    <s v="P000001015"/>
    <s v="P000001013"/>
    <s v="LFF (MDG-F)"/>
    <s v="DE04R00403"/>
    <m/>
    <b v="0"/>
    <x v="3"/>
    <x v="4"/>
    <d v="2026-04-27T00:00:00"/>
    <m/>
    <m/>
    <x v="0"/>
    <n v="1"/>
    <s v="Roselle Delos Angeles"/>
    <m/>
    <m/>
  </r>
  <r>
    <x v="627"/>
    <x v="1"/>
    <x v="2"/>
    <s v="D00030200000000 Surface Treat Material_EUV Resist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96070000 EL-DOD Fertigungsaufträge EL-OT Support"/>
    <s v="P000000056"/>
    <s v="P00000005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96080000 EL-DOD-QC charges to Quattro ERP"/>
    <s v="P000000056"/>
    <s v="P00000005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96090000 EL-DOD charges to all ERP"/>
    <s v="P000000056"/>
    <s v="P00000005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23360000 EL-DOD charges to Quattro ERP"/>
    <s v="P000000056"/>
    <s v="P00000005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074200000000 UK ICXC (1VR)"/>
    <s v="P000000593"/>
    <s v="P00000059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5400000000 LGD-OLED-TV-WBL_WBM"/>
    <s v="P000001232"/>
    <s v="P000001232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5500000000 LGD-OLED-TV-WBL_WBM"/>
    <s v="P000001232"/>
    <s v="P000001232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5700000000 CSOT-OLED-Mobile-C12"/>
    <s v="P000001229"/>
    <s v="P000001229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5900000000 TM-OLED-IT-Tandem 2.0"/>
    <s v="P000001231"/>
    <s v="P00000123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6100000000 TM-OLED-Automotive-Tandem 3.0"/>
    <s v="P000001231"/>
    <s v="P00000123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6500000000 BOE-OLED-Automotive-T4"/>
    <s v="P000001228"/>
    <s v="P000001228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6700000000 LGD-OLED-mobile-RSQ"/>
    <s v="P000001232"/>
    <s v="P000001232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6800000000 LGD-OLED-mobile-RSQ"/>
    <s v="P000001232"/>
    <s v="P000001232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7600000000 TM-OLED-Mobile-NT1"/>
    <s v="P000001231"/>
    <s v="P00000123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139900000000 OoC PICMo"/>
    <s v="P000000593"/>
    <s v="P000000593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00053000000000 VA New Material R&amp;D"/>
    <s v="P000001215"/>
    <s v="P000001215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49200000 HTM-1325 G4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49400000 HTM-014i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49500000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49800000 HTM-1097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49900000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0800000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1500000 LCW G3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1600000 HTM-1196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3300000 HTM-1824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3400000 HTM-1254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3700000 HTM-1554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4300000 TMM-1337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4400000 TMP-1086M70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4"/>
    <s v="T00054500000"/>
    <s v="P000001071"/>
    <s v="DFLTPGCOH_000000"/>
    <s v="Non-LFF"/>
    <s v=""/>
    <m/>
    <b v="0"/>
    <x v="3"/>
    <x v="4"/>
    <d v="2026-04-27T00:00:00"/>
    <m/>
    <m/>
    <x v="0"/>
    <n v="1"/>
    <s v="Roselle Delos Angeles"/>
    <m/>
    <m/>
  </r>
  <r>
    <x v="627"/>
    <x v="1"/>
    <x v="2"/>
    <s v="T00055200000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5300000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5400000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5500000 TMM-1059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5600000 TMM-997x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7100000 HTM-1458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T00058300000 OSC(Processing) at EL-SC-D 2026"/>
    <s v="P000001071"/>
    <s v="P000001071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82222 Metal Oxide Incubator 49551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82240 Alt Si Incubator 50185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82251 ALD/CVD Oxide Incubator 48436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82253 AP-LTO 280 for low WER oxide 50110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220010 AP-LTO 520 Low Cost Syntheis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230004 ELOT MoO2Cl2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IPHOENX_000400760333 Idle cost Jupiter"/>
    <s v="P000000056"/>
    <s v="P00000005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5"/>
    <s v="CLFF_1000$$$DE04C00505"/>
    <s v="P000000584"/>
    <s v="P000000586"/>
    <s v="LFF (MDG-F)"/>
    <s v="DE04C00505"/>
    <m/>
    <b v="0"/>
    <x v="3"/>
    <x v="4"/>
    <d v="2026-04-27T00:00:00"/>
    <m/>
    <m/>
    <x v="0"/>
    <n v="1"/>
    <s v="Roselle Delos Angeles"/>
    <m/>
    <m/>
  </r>
  <r>
    <x v="627"/>
    <x v="1"/>
    <x v="5"/>
    <s v="CLFF_KR00$$$KR03C00111 Internal Boost Projects"/>
    <s v="P000000584"/>
    <s v="P000000586"/>
    <s v="LFF (MDG-F)"/>
    <s v="KR03C00111"/>
    <m/>
    <b v="0"/>
    <x v="3"/>
    <x v="4"/>
    <d v="2026-04-27T00:00:00"/>
    <m/>
    <m/>
    <x v="0"/>
    <n v="1"/>
    <s v="Roselle Delos Angeles"/>
    <m/>
    <m/>
  </r>
  <r>
    <x v="627"/>
    <x v="1"/>
    <x v="5"/>
    <s v="CLFF_VMCA$$$US10C06033 Internal Boost Projects"/>
    <s v="P000000584"/>
    <s v="P000001002"/>
    <s v="LFF (MDG-F)"/>
    <s v="US10C06033"/>
    <m/>
    <b v="0"/>
    <x v="3"/>
    <x v="4"/>
    <d v="2026-04-27T00:00:00"/>
    <m/>
    <m/>
    <x v="0"/>
    <n v="1"/>
    <s v="Roselle Delos Angeles"/>
    <m/>
    <m/>
  </r>
  <r>
    <x v="627"/>
    <x v="1"/>
    <x v="5"/>
    <s v="CLFF_1000$$$DE04TNBZ08 EL-OT Operational Technology SuSo"/>
    <s v="P000001397"/>
    <s v="P000000478"/>
    <s v="LFF (MDG-F)"/>
    <s v="DE04TNBZ08"/>
    <m/>
    <b v="0"/>
    <x v="3"/>
    <x v="4"/>
    <d v="2026-04-27T00:00:00"/>
    <m/>
    <m/>
    <x v="0"/>
    <n v="1"/>
    <s v="Roselle Delos Angeles"/>
    <m/>
    <m/>
  </r>
  <r>
    <x v="627"/>
    <x v="1"/>
    <x v="5"/>
    <s v="CLFF_KR00$$$KR03TNPZ01 Global OE"/>
    <s v="P000001397"/>
    <s v="P000000478"/>
    <s v="LFF (MDG-F)"/>
    <s v="KR03TNPZ01"/>
    <m/>
    <b v="0"/>
    <x v="3"/>
    <x v="4"/>
    <d v="2026-04-27T00:00:00"/>
    <m/>
    <m/>
    <x v="0"/>
    <n v="1"/>
    <s v="Roselle Delos Angeles"/>
    <m/>
    <m/>
  </r>
  <r>
    <x v="627"/>
    <x v="1"/>
    <x v="5"/>
    <s v="CLFF_1000$$$US01TLMZ01 EL-SC-X Operations Excellence"/>
    <s v="P000001397"/>
    <s v="P000000478"/>
    <s v="LFF (MDG-F)"/>
    <s v="US01TLMZ01"/>
    <m/>
    <b v="0"/>
    <x v="3"/>
    <x v="4"/>
    <d v="2026-04-27T00:00:00"/>
    <m/>
    <m/>
    <x v="0"/>
    <n v="1"/>
    <s v="Roselle Delos Angeles"/>
    <m/>
    <m/>
  </r>
  <r>
    <x v="627"/>
    <x v="1"/>
    <x v="5"/>
    <s v="CLFF_VMCA$$$US10TM1000 DSS Data &amp; Digital"/>
    <s v="P000001397"/>
    <s v="P000001282"/>
    <s v="LFF (MDG-F)"/>
    <s v="US10TM1000"/>
    <m/>
    <b v="0"/>
    <x v="3"/>
    <x v="4"/>
    <d v="2026-04-27T00:00:00"/>
    <m/>
    <m/>
    <x v="0"/>
    <n v="1"/>
    <s v="Roselle Delos Angeles"/>
    <m/>
    <m/>
  </r>
  <r>
    <x v="627"/>
    <x v="1"/>
    <x v="5"/>
    <s v="CLFF_1000$$$TW02TLTB02 Operational Excellence-Taoyuan"/>
    <s v="P000001397"/>
    <s v="P000000126"/>
    <s v="LFF (MDG-F)"/>
    <s v="TW02TLTB02"/>
    <m/>
    <b v="0"/>
    <x v="3"/>
    <x v="4"/>
    <d v="2026-04-27T00:00:00"/>
    <m/>
    <m/>
    <x v="0"/>
    <n v="1"/>
    <s v="Roselle Delos Angeles"/>
    <m/>
    <m/>
  </r>
  <r>
    <x v="627"/>
    <x v="1"/>
    <x v="5"/>
    <s v="CLFF_1000$$$DE04C00413 EL ISC Patterning"/>
    <s v="P000001395"/>
    <s v="P000000520"/>
    <s v="LFF (MDG-F)"/>
    <s v="DE04C00413"/>
    <m/>
    <b v="0"/>
    <x v="3"/>
    <x v="4"/>
    <d v="2026-04-27T00:00:00"/>
    <m/>
    <m/>
    <x v="0"/>
    <n v="1"/>
    <s v="Roselle Delos Angeles"/>
    <m/>
    <m/>
  </r>
  <r>
    <x v="627"/>
    <x v="1"/>
    <x v="5"/>
    <s v="CLFF_VMCA$$$US10C01023 ISC Synergy Proj Exp -HT"/>
    <s v="P000001395"/>
    <s v="P000000478"/>
    <s v="LFF (MDG-F)"/>
    <s v="US10C01023"/>
    <m/>
    <b v="0"/>
    <x v="3"/>
    <x v="4"/>
    <d v="2026-04-27T00:00:00"/>
    <m/>
    <m/>
    <x v="0"/>
    <n v="1"/>
    <s v="Roselle Delos Angeles"/>
    <m/>
    <m/>
  </r>
  <r>
    <x v="627"/>
    <x v="1"/>
    <x v="5"/>
    <s v="CLFF_VMCA$$$US10C06078 External Boost Projects"/>
    <s v="P000000584"/>
    <s v="P000000585"/>
    <s v="LFF (MDG-F)"/>
    <s v="US10C06078"/>
    <m/>
    <b v="0"/>
    <x v="3"/>
    <x v="4"/>
    <d v="2026-04-27T00:00:00"/>
    <m/>
    <m/>
    <x v="0"/>
    <n v="1"/>
    <s v="Roselle Delos Angeles"/>
    <m/>
    <m/>
  </r>
  <r>
    <x v="627"/>
    <x v="1"/>
    <x v="5"/>
    <s v="CLFF_1000$$$JP02C0M901 Internal Boost Projects"/>
    <s v="P000000584"/>
    <s v="P000000586"/>
    <s v="LFF (MDG-F)"/>
    <s v="JP02C0M901"/>
    <m/>
    <b v="0"/>
    <x v="3"/>
    <x v="4"/>
    <d v="2026-04-27T00:00:00"/>
    <m/>
    <m/>
    <x v="0"/>
    <n v="1"/>
    <s v="Roselle Delos Angeles"/>
    <m/>
    <m/>
  </r>
  <r>
    <x v="627"/>
    <x v="1"/>
    <x v="5"/>
    <s v="CLFF_1000$$$JP02THMZ01 Data Science JP"/>
    <s v="P000000584"/>
    <s v="P000000586"/>
    <s v="LFF (MDG-F)"/>
    <s v="JP02THMZ01"/>
    <m/>
    <b v="0"/>
    <x v="3"/>
    <x v="4"/>
    <d v="2026-04-27T00:00:00"/>
    <m/>
    <m/>
    <x v="0"/>
    <n v="1"/>
    <s v="Roselle Delos Angeles"/>
    <m/>
    <m/>
  </r>
  <r>
    <x v="627"/>
    <x v="1"/>
    <x v="5"/>
    <s v="CLFF_VMCA$$$US10PD1143 US PROJECT BOOST"/>
    <s v="P000000584"/>
    <s v="P000000586"/>
    <s v="LFF (MDG-F)"/>
    <s v="US10PD1143"/>
    <m/>
    <b v="0"/>
    <x v="3"/>
    <x v="4"/>
    <d v="2026-04-27T00:00:00"/>
    <m/>
    <m/>
    <x v="0"/>
    <n v="1"/>
    <s v="Roselle Delos Angeles"/>
    <m/>
    <m/>
  </r>
  <r>
    <x v="627"/>
    <x v="1"/>
    <x v="2"/>
    <s v="CPHOENX_01010000698910 Quattro-Digital Solutions"/>
    <s v="P000000584"/>
    <s v="P000000584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5"/>
    <s v="CLFF_1000$$$DE04C00505"/>
    <s v="P000000584"/>
    <s v="P000000586"/>
    <s v="LFF (MDG-F)"/>
    <s v="DE04C00505"/>
    <m/>
    <b v="0"/>
    <x v="3"/>
    <x v="4"/>
    <d v="2026-04-27T00:00:00"/>
    <m/>
    <m/>
    <x v="0"/>
    <n v="1"/>
    <s v="Roselle Delos Angeles"/>
    <m/>
    <m/>
  </r>
  <r>
    <x v="627"/>
    <x v="1"/>
    <x v="2"/>
    <s v="IQUATRO_006000000705 DE041283SE3610405000"/>
    <s v="P000000584"/>
    <s v="P000000584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5"/>
    <s v="CLFF_1000$$$DE04TNBZ04 PM-OI Global SC Semi"/>
    <s v="P000001397"/>
    <s v="P000000478"/>
    <s v="LFF (MDG-F)"/>
    <s v="DE04TNBZ04"/>
    <m/>
    <b v="0"/>
    <x v="3"/>
    <x v="4"/>
    <d v="2026-04-27T00:00:00"/>
    <m/>
    <m/>
    <x v="0"/>
    <n v="1"/>
    <s v="Roselle Delos Angeles"/>
    <m/>
    <m/>
  </r>
  <r>
    <x v="627"/>
    <x v="1"/>
    <x v="5"/>
    <s v="CLFF_1000$$$DE04TNBZ09 EL-IOC Continuous Improvement"/>
    <s v="P000001397"/>
    <s v="P000000478"/>
    <s v="LFF (MDG-F)"/>
    <s v="DE04TNBZ09"/>
    <m/>
    <b v="0"/>
    <x v="3"/>
    <x v="4"/>
    <d v="2026-04-27T00:00:00"/>
    <m/>
    <m/>
    <x v="0"/>
    <n v="1"/>
    <s v="Roselle Delos Angeles"/>
    <m/>
    <m/>
  </r>
  <r>
    <x v="627"/>
    <x v="1"/>
    <x v="5"/>
    <s v="CLFF_1000$$$US01Z03204 XXXVersum - ISC"/>
    <s v="P000001397"/>
    <s v="P000000478"/>
    <s v="LFF (MDG-F)"/>
    <s v="US01Z03204"/>
    <m/>
    <b v="0"/>
    <x v="3"/>
    <x v="4"/>
    <d v="2026-04-27T00:00:00"/>
    <m/>
    <m/>
    <x v="0"/>
    <n v="1"/>
    <s v="Roselle Delos Angeles"/>
    <m/>
    <m/>
  </r>
  <r>
    <x v="627"/>
    <x v="1"/>
    <x v="5"/>
    <s v="CLFF_VMCA$$$US10PD0803 Freeport TX Hydrochlor / HCL Transf"/>
    <s v="P000001415"/>
    <s v="P000000513"/>
    <s v="LFF (MDG-F)"/>
    <s v="US10PD0803"/>
    <m/>
    <b v="0"/>
    <x v="3"/>
    <x v="4"/>
    <d v="2026-04-27T00:00:00"/>
    <m/>
    <m/>
    <x v="0"/>
    <n v="1"/>
    <s v="Roselle Delos Angeles"/>
    <m/>
    <m/>
  </r>
  <r>
    <x v="627"/>
    <x v="1"/>
    <x v="2"/>
    <s v="IQUATRO_001050000483 Project Jade-SG"/>
    <s v="P000000808"/>
    <s v="P000000808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5"/>
    <s v="CLFF_VMCA$$$KR16DB3301 Fleet Depreciation"/>
    <s v="P000000528"/>
    <s v="P000000905"/>
    <s v="LFF (MDG-F)"/>
    <s v="KR16DB3301"/>
    <m/>
    <b v="0"/>
    <x v="3"/>
    <x v="4"/>
    <d v="2026-04-27T00:00:00"/>
    <m/>
    <m/>
    <x v="0"/>
    <n v="1"/>
    <s v="Roselle Delos Angeles"/>
    <m/>
    <m/>
  </r>
  <r>
    <x v="627"/>
    <x v="1"/>
    <x v="5"/>
    <s v="CLFF_VMCA$$$US10TN1157 HTN Thin Films Container Prep"/>
    <s v="P000000516"/>
    <s v="P000000801"/>
    <s v="LFF (MDG-F)"/>
    <s v="US10TN1157"/>
    <m/>
    <b v="0"/>
    <x v="3"/>
    <x v="4"/>
    <d v="2026-04-27T00:00:00"/>
    <m/>
    <m/>
    <x v="0"/>
    <n v="1"/>
    <s v="Roselle Delos Angeles"/>
    <m/>
    <m/>
  </r>
  <r>
    <x v="627"/>
    <x v="1"/>
    <x v="2"/>
    <s v="RD192207 300 mm Etch Tool Support 51442"/>
    <s v="P000001019"/>
    <s v="P000001019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240019 R&amp;D Trifluoroethylene [NPI}"/>
    <s v="P000001019"/>
    <s v="P000001019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203005 Hydride Gas Research 51500"/>
    <s v="P000001019"/>
    <s v="P000001019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230005 ELOT Diborane Synthesis and Purification"/>
    <s v="P000001019"/>
    <s v="P000001019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DP000009000000 HPD8701/8720 for Intel Adv. Packaging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82260 W Incubator 49272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82265 Barrier Incubator 49275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82279 STI/FEOL Incubator 49274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92266 Intel Barrier 51372 49006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192278 HR - low dish Cu (intel) 51389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210010 New metal interconnect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7"/>
    <x v="1"/>
    <x v="2"/>
    <s v="RD210011 Advanced dielectric films DP966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28"/>
    <x v="1"/>
    <x v="2"/>
    <s v="CPHOENX_01010000699630 SS Commercial Excell"/>
    <s v="L000014001"/>
    <s v="L000014001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EMERAL_64010010860846 PS/API"/>
    <s v="L000013999"/>
    <s v="L000013999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681601 LSS Global Business Performance"/>
    <s v="L000013999"/>
    <s v="L000013999"/>
    <s v="Non-LFF"/>
    <s v=""/>
    <m/>
    <b v="1"/>
    <x v="2"/>
    <x v="4"/>
    <d v="2026-04-27T00:00:00"/>
    <m/>
    <m/>
    <x v="0"/>
    <n v="1"/>
    <s v="Ruby Grace Garcia"/>
    <m/>
    <m/>
  </r>
  <r>
    <x v="628"/>
    <x v="1"/>
    <x v="5"/>
    <s v="CLFF_7210$$$2102TPSZ93 CDMO Demand Forecast"/>
    <s v="L000013789"/>
    <s v="L000013788"/>
    <s v="LFF (MDG-F)"/>
    <s v="2102TPSZ93"/>
    <m/>
    <b v="0"/>
    <x v="2"/>
    <x v="4"/>
    <d v="2026-04-27T00:00:00"/>
    <m/>
    <m/>
    <x v="0"/>
    <n v="1"/>
    <s v="Ruby Grace Garcia"/>
    <m/>
    <m/>
  </r>
  <r>
    <x v="628"/>
    <x v="1"/>
    <x v="2"/>
    <s v="CPHOENX_01010000653400 LS-SC-PCDQF8/QF9"/>
    <s v="L000010095"/>
    <s v="L000010095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611700 EL-POG3 Production"/>
    <s v="L000013834"/>
    <s v="L000013834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511602 LS-SC-PCD BU Elimination"/>
    <s v="L000013248"/>
    <s v="L000013248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604599"/>
    <s v="L000010145"/>
    <s v="L000010145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538989 EL-POG 1H Lease Hold"/>
    <s v="L000013833"/>
    <s v="L000013833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538990 PCDG 11F West LH"/>
    <s v="L000013833"/>
    <s v="L000013833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509600 LS-O IC3 Project"/>
    <s v="L000010145"/>
    <s v="L000010145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614500 XXXEL-POG-QC Gernsheim LS"/>
    <s v="L000013833"/>
    <s v="L000013833"/>
    <s v="Non-LFF"/>
    <s v=""/>
    <m/>
    <b v="1"/>
    <x v="2"/>
    <x v="4"/>
    <d v="2026-04-27T00:00:00"/>
    <m/>
    <m/>
    <x v="0"/>
    <n v="1"/>
    <s v="Ruby Grace Garcia"/>
    <m/>
    <m/>
  </r>
  <r>
    <x v="628"/>
    <x v="1"/>
    <x v="2"/>
    <s v="CPHOENX_01010000604450 LS-SC-PCD9 IC3"/>
    <s v="L000010145"/>
    <s v="L000010145"/>
    <s v="Non-LFF"/>
    <s v=""/>
    <m/>
    <b v="1"/>
    <x v="2"/>
    <x v="4"/>
    <d v="2026-04-27T00:00:00"/>
    <m/>
    <m/>
    <x v="0"/>
    <n v="1"/>
    <s v="Ruby Grace Garcia"/>
    <m/>
    <m/>
  </r>
  <r>
    <x v="629"/>
    <x v="0"/>
    <x v="2"/>
    <s v="CFLTFLE_2760BGLS-L2"/>
    <s v="L000013121"/>
    <s v="L000013121"/>
    <s v="Non-LFF"/>
    <s v=""/>
    <m/>
    <b v="1"/>
    <x v="2"/>
    <x v="4"/>
    <d v="2026-04-27T00:00:00"/>
    <m/>
    <m/>
    <x v="0"/>
    <n v="1"/>
    <s v="Ruby Grace Garcia"/>
    <m/>
    <m/>
  </r>
  <r>
    <x v="629"/>
    <x v="0"/>
    <x v="2"/>
    <s v="CFLTFLE_2760BGLS-L6"/>
    <s v="L000013196"/>
    <s v="L000013196"/>
    <s v="Non-LFF"/>
    <s v=""/>
    <m/>
    <b v="1"/>
    <x v="2"/>
    <x v="4"/>
    <d v="2026-04-27T00:00:00"/>
    <m/>
    <m/>
    <x v="0"/>
    <n v="1"/>
    <s v="Ruby Grace Garcia"/>
    <m/>
    <m/>
  </r>
  <r>
    <x v="629"/>
    <x v="0"/>
    <x v="2"/>
    <s v="CFLTFLE_2760BGLS-SL1"/>
    <s v="L000011934"/>
    <s v="L000011934"/>
    <s v="Non-LFF"/>
    <s v=""/>
    <m/>
    <b v="1"/>
    <x v="2"/>
    <x v="4"/>
    <d v="2026-04-27T00:00:00"/>
    <m/>
    <m/>
    <x v="0"/>
    <n v="1"/>
    <s v="Ruby Grace Garcia"/>
    <m/>
    <m/>
  </r>
  <r>
    <x v="629"/>
    <x v="0"/>
    <x v="2"/>
    <s v="CORAERP_MMOR1975.5971 LSS Commercial 1975"/>
    <s v="L000013999"/>
    <s v="L000013999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333"/>
    <s v="L000010190"/>
    <s v="L000010190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334"/>
    <s v="L000010190"/>
    <s v="L000010190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335"/>
    <s v="L000010190"/>
    <s v="L000010190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336"/>
    <s v="L000010190"/>
    <s v="L000010190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337"/>
    <s v="L000010190"/>
    <s v="L000010190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338"/>
    <s v="L000010190"/>
    <s v="L000010190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ROW$$$$0000091855"/>
    <s v="L000013862"/>
    <s v="L000013862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ROW$$$$0000091856"/>
    <s v="L000011344"/>
    <s v="L000011344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51651"/>
    <s v="L000013993"/>
    <s v="L000013993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51652"/>
    <s v="L000013993"/>
    <s v="L000013993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56497"/>
    <s v="L000013993"/>
    <s v="L000013993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51648"/>
    <s v="L000013995"/>
    <s v="L00001399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51649"/>
    <s v="L000013995"/>
    <s v="L00001399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15246"/>
    <s v="L000013993"/>
    <s v="L000013993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15244"/>
    <s v="L000013995"/>
    <s v="L00001399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10309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56157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24069017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269017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AUS0$$$0000092065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52132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15425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ROW$$$$Y631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ROW$$$$0000095668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ROW$$$$0000091827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08065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25769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496754"/>
    <s v="L000013905"/>
    <s v="L000013905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422"/>
    <s v="L000010182"/>
    <s v="L000010182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424"/>
    <s v="L000010182"/>
    <s v="L000010182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40423"/>
    <s v="L000010190"/>
    <s v="L000010190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7210$$$0000015216"/>
    <s v="L000010037"/>
    <s v="L000010037"/>
    <s v="Non-LFF"/>
    <s v=""/>
    <m/>
    <b v="1"/>
    <x v="2"/>
    <x v="4"/>
    <d v="2026-04-27T00:00:00"/>
    <m/>
    <m/>
    <x v="0"/>
    <n v="1"/>
    <s v="Ruby Grace Garcia"/>
    <m/>
    <m/>
  </r>
  <r>
    <x v="630"/>
    <x v="0"/>
    <x v="2"/>
    <s v="CNOW_ROW$$$$0000091857"/>
    <s v="L000013994"/>
    <s v="L000013994"/>
    <s v="Non-LFF"/>
    <s v=""/>
    <m/>
    <b v="1"/>
    <x v="2"/>
    <x v="4"/>
    <d v="2026-04-27T00:00:00"/>
    <m/>
    <m/>
    <x v="0"/>
    <n v="1"/>
    <s v="Ruby Grace Garcia"/>
    <m/>
    <m/>
  </r>
  <r>
    <x v="631"/>
    <x v="0"/>
    <x v="2"/>
    <s v="CSCALA_1820$Q317_P44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Q17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8_Q15"/>
    <s v="H000001081"/>
    <s v="H000001081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8_Q17"/>
    <s v="H000001081"/>
    <s v="H000001081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26_Q17"/>
    <s v="H000004400"/>
    <s v="H000004400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Q12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9_Q12"/>
    <s v="H000004399"/>
    <s v="H00000439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9_P82"/>
    <s v="H000004399"/>
    <s v="H00000439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P84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9_P84"/>
    <s v="H000004399"/>
    <s v="H00000439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Q19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9_Q19"/>
    <s v="H000004399"/>
    <s v="H00000439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P87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8_P87"/>
    <s v="H000001081"/>
    <s v="H000001081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26_P87"/>
    <s v="H000004400"/>
    <s v="H000004400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P88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Q14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8_Q14"/>
    <s v="H000001081"/>
    <s v="H000001081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26_Q14"/>
    <s v="H000004400"/>
    <s v="H000004400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Q16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8_Q16"/>
    <s v="H000001081"/>
    <s v="H000001081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8_Q18"/>
    <s v="H000001081"/>
    <s v="H000001081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26_Q16"/>
    <s v="H000004400"/>
    <s v="H000004400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Q17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Q22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Q17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Q22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Q12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Q12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P82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P82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P84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Q20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P84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Q20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P87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Q21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P87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Q21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P88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P88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Q13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Q13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Q14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Q14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0_Q16"/>
    <s v="H000001072"/>
    <s v="H00000107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55_Q16"/>
    <s v="H000001082"/>
    <s v="H000001082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7_Q18"/>
    <s v="H000001089"/>
    <s v="H000001089"/>
    <s v="Non-LFF"/>
    <s v=""/>
    <m/>
    <b v="1"/>
    <x v="1"/>
    <x v="4"/>
    <d v="2026-04-27T00:00:00"/>
    <m/>
    <m/>
    <x v="0"/>
    <n v="1"/>
    <s v="Erjo Miguel Tagle"/>
    <m/>
    <m/>
  </r>
  <r>
    <x v="631"/>
    <x v="0"/>
    <x v="2"/>
    <s v="CSCALA_1820$Q319_Q18"/>
    <s v="H000004399"/>
    <s v="H000004399"/>
    <s v="Non-LFF"/>
    <s v=""/>
    <m/>
    <b v="1"/>
    <x v="1"/>
    <x v="4"/>
    <d v="2026-04-27T00:00:00"/>
    <m/>
    <m/>
    <x v="0"/>
    <n v="1"/>
    <s v="Erjo Miguel Tagle"/>
    <m/>
    <m/>
  </r>
  <r>
    <x v="632"/>
    <x v="1"/>
    <x v="2"/>
    <s v="CPHOENX_01010000651400 EL-OP-SG Global Demand &amp; Supply Planning"/>
    <s v="P000000775"/>
    <s v="P000000775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CPHOENX_01010000605000 EL-OP-SVL Value Stream Mgmt. LS"/>
    <s v="P000000775"/>
    <s v="P000000775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5"/>
    <s v="CLFF_1000$$$DE10B05000 EL-OP-SVL Value Stream Mg"/>
    <s v="P000000775"/>
    <s v="P000000056"/>
    <s v="LFF (MDG-F)"/>
    <s v="DE10B050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5010 EL-OP-SVL Value Stream Mg"/>
    <s v="P000000775"/>
    <s v="P000000056"/>
    <s v="LFF (MDG-F)"/>
    <s v="DE10B0501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51400 EL-OP-SG Global Demand &amp;"/>
    <s v="P000000775"/>
    <s v="P000000056"/>
    <s v="LFF (MDG-F)"/>
    <s v="DE10B51400"/>
    <m/>
    <b v="0"/>
    <x v="3"/>
    <x v="4"/>
    <d v="2026-04-27T00:00:00"/>
    <m/>
    <m/>
    <x v="0"/>
    <n v="1"/>
    <s v="Roselle Delos Angeles"/>
    <m/>
    <m/>
  </r>
  <r>
    <x v="632"/>
    <x v="1"/>
    <x v="2"/>
    <s v="CPHOENX_01010000401920 EL-OP-SDP4 G20 Techn.Backbone D&amp;A assets"/>
    <s v="P000000775"/>
    <s v="P000000775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CPHOENX_01010000551102 EL-OP-SD IC-Elimination Technical cost 2"/>
    <s v="P000000775"/>
    <s v="P000000775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5"/>
    <s v="CLFF_1000$$$DE10B02100"/>
    <s v="P000000775"/>
    <s v="P000000058"/>
    <s v="LFF (MDG-F)"/>
    <s v="DE10B021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511 EL-OP-SDP1 N5 Reactors &lt;1"/>
    <s v="P000000775"/>
    <s v="P000000059"/>
    <s v="LFF (MDG-F)"/>
    <s v="DE10B0251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522 EL-OP-SDP1 N5 Centrifuge"/>
    <s v="P000000775"/>
    <s v="P000000059"/>
    <s v="LFF (MDG-F)"/>
    <s v="DE10B02522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532 EL-OP-SDP1 N5 Dynamic Dry"/>
    <s v="P000000775"/>
    <s v="P000000059"/>
    <s v="LFF (MDG-F)"/>
    <s v="DE10B02532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533 EL-OP-SDP1 N5 Drying Cabi"/>
    <s v="P000000775"/>
    <s v="P000000059"/>
    <s v="LFF (MDG-F)"/>
    <s v="DE10B02533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541 EL-OP-SDP1 N5 Column"/>
    <s v="P000000775"/>
    <s v="P000000059"/>
    <s v="LFF (MDG-F)"/>
    <s v="DE10B0254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580 EL-OP-SDP1 N5 Shared Equi"/>
    <s v="P000000775"/>
    <s v="P000000059"/>
    <s v="LFF (MDG-F)"/>
    <s v="DE10B0258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111 EL-OP-SDP1 G1 Reactors &lt;="/>
    <s v="P000000775"/>
    <s v="P000000060"/>
    <s v="LFF (MDG-F)"/>
    <s v="DE10B0211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112 EL-OP-SDP1 G1 Reactors &gt;2"/>
    <s v="P000000775"/>
    <s v="P000000060"/>
    <s v="LFF (MDG-F)"/>
    <s v="DE10B02112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121 EL-OP-SDP1 G1 Solid/Liqui"/>
    <s v="P000000775"/>
    <s v="P000000060"/>
    <s v="LFF (MDG-F)"/>
    <s v="DE10B0212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131 EL-OP-SDP1 G1 Dryer"/>
    <s v="P000000775"/>
    <s v="P000000060"/>
    <s v="LFF (MDG-F)"/>
    <s v="DE10B0213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133 EL-OP-SDP1 G1 Drying Cabi"/>
    <s v="P000000775"/>
    <s v="P000000060"/>
    <s v="LFF (MDG-F)"/>
    <s v="DE10B02133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141 EL-OP-SDP1 G1 Chromatogra"/>
    <s v="P000000775"/>
    <s v="P000000060"/>
    <s v="LFF (MDG-F)"/>
    <s v="DE10B0214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146 EL-OP-SDP1 G1 Distillatio"/>
    <s v="P000000775"/>
    <s v="P000000060"/>
    <s v="LFF (MDG-F)"/>
    <s v="DE10B02146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180 EL-OP-SDP1 G1 Shared Equi"/>
    <s v="P000000775"/>
    <s v="P000000060"/>
    <s v="LFF (MDG-F)"/>
    <s v="DE10B02180"/>
    <m/>
    <b v="0"/>
    <x v="3"/>
    <x v="4"/>
    <d v="2026-04-27T00:00:00"/>
    <m/>
    <m/>
    <x v="0"/>
    <n v="1"/>
    <s v="Roselle Delos Angeles"/>
    <m/>
    <m/>
  </r>
  <r>
    <x v="632"/>
    <x v="1"/>
    <x v="5"/>
    <s v="FPHOENX_01010000602100_IO EL-OP-SDP1 Production (IO)"/>
    <s v="P000000775"/>
    <s v="P000000058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PHOENX_01010000602100_IO EL-OP-SDP1 Production (IO)"/>
    <s v="P000000775"/>
    <s v="P000000058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000 EL-OP-SDP2 Production"/>
    <s v="P000000775"/>
    <s v="P000000062"/>
    <s v="LFF (MDG-F)"/>
    <s v="DE10B020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070 EL-OP-SDP2 G1 Small Scale"/>
    <s v="P000000775"/>
    <s v="P000001418"/>
    <s v="LFF (MDG-F)"/>
    <s v="DE10B0207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075 EL-OP-SDP2 N5 Small Scale"/>
    <s v="P000000775"/>
    <s v="P000001418"/>
    <s v="LFF (MDG-F)"/>
    <s v="DE10B02075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00 EL-OP-SDP3 Production"/>
    <s v="P000000775"/>
    <s v="P000000063"/>
    <s v="LFF (MDG-F)"/>
    <s v="DE10B030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01 EL-OP-SDP3 Production"/>
    <s v="P000000775"/>
    <s v="P000000063"/>
    <s v="LFF (MDG-F)"/>
    <s v="DE10B0300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25 EL-OP-SDP3 H4 DHA"/>
    <s v="P000000775"/>
    <s v="P000000065"/>
    <s v="LFF (MDG-F)"/>
    <s v="DE10B03025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32 EL-OP-SDP3 H4 DC Dryer"/>
    <s v="P000000775"/>
    <s v="P000000065"/>
    <s v="LFF (MDG-F)"/>
    <s v="DE10B03032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35 EL-OP-SDP3 H4 Multi Purpo"/>
    <s v="P000000775"/>
    <s v="P000000065"/>
    <s v="LFF (MDG-F)"/>
    <s v="DE10B03035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36 EL-OP-SDP3 H4 Fermentatio"/>
    <s v="P000000775"/>
    <s v="P000000065"/>
    <s v="LFF (MDG-F)"/>
    <s v="DE10B03036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45 EL-OP-SDP3 H4 Spray Dryer"/>
    <s v="P000000775"/>
    <s v="P000000065"/>
    <s v="LFF (MDG-F)"/>
    <s v="DE10B03045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51 EL-OP-SDP3 H4 Reactors+Ul"/>
    <s v="P000000775"/>
    <s v="P000000065"/>
    <s v="LFF (MDG-F)"/>
    <s v="DE10B0305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52 EL-OP-SDP3 H4 Crystallisa"/>
    <s v="P000000775"/>
    <s v="P000000065"/>
    <s v="LFF (MDG-F)"/>
    <s v="DE10B03052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65 EL-OP-SDP3 H2 Small Scale"/>
    <s v="P000000775"/>
    <s v="P000000065"/>
    <s v="LFF (MDG-F)"/>
    <s v="DE10B03065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70 EL-OP-SDP3 H2 Proteinase"/>
    <s v="P000000775"/>
    <s v="P000000065"/>
    <s v="LFF (MDG-F)"/>
    <s v="DE10B0307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75 EL-OP-SDP3 X27 Methanol R"/>
    <s v="P000000775"/>
    <s v="P000000065"/>
    <s v="LFF (MDG-F)"/>
    <s v="DE10B03075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080 EL-OP-SDP3 Shared Equipme"/>
    <s v="P000000775"/>
    <s v="P000000065"/>
    <s v="LFF (MDG-F)"/>
    <s v="DE10B03080"/>
    <m/>
    <b v="0"/>
    <x v="3"/>
    <x v="4"/>
    <d v="2026-04-27T00:00:00"/>
    <m/>
    <m/>
    <x v="0"/>
    <n v="1"/>
    <s v="Roselle Delos Angeles"/>
    <m/>
    <m/>
  </r>
  <r>
    <x v="632"/>
    <x v="1"/>
    <x v="5"/>
    <s v="FPHOENX_01010000603000_IO EL-OP-SDP3 Production (IO)"/>
    <s v="P000000775"/>
    <s v="P000000063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PHOENX_01010000603000_IO EL-OP-SDP3 Production (IO)"/>
    <s v="P000000775"/>
    <s v="P000000063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00 EL-OP-SDP4 Production"/>
    <s v="P000000775"/>
    <s v="P000000067"/>
    <s v="LFF (MDG-F)"/>
    <s v="DE10B019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01 EL-OP-SDP4 Production"/>
    <s v="P000000775"/>
    <s v="P000000067"/>
    <s v="LFF (MDG-F)"/>
    <s v="DE10B0190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03 EL-OP-SDP4 G20 Compartmen"/>
    <s v="P000000775"/>
    <s v="P000000071"/>
    <s v="LFF (MDG-F)"/>
    <s v="DE10B01903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06 EL-OP-SDP4 G20 Compartmen"/>
    <s v="P000000775"/>
    <s v="P000000071"/>
    <s v="LFF (MDG-F)"/>
    <s v="DE10B01906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07 EL-OP-SDP4 G20 Compartmen"/>
    <s v="P000000775"/>
    <s v="P000000071"/>
    <s v="LFF (MDG-F)"/>
    <s v="DE10B01907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08 EL-OP-SDP4 G20 Compartmen"/>
    <s v="P000000775"/>
    <s v="P000000071"/>
    <s v="LFF (MDG-F)"/>
    <s v="DE10B01908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09 EL-OP-SDP4 G20 Compartmen"/>
    <s v="P000000775"/>
    <s v="P000000071"/>
    <s v="LFF (MDG-F)"/>
    <s v="DE10B01909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10 EL-OP-SDP4 G20 Compartmen"/>
    <s v="P000000775"/>
    <s v="P000000071"/>
    <s v="LFF (MDG-F)"/>
    <s v="DE10B0191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11 EL-OP-SDP4 G20 Compartmen"/>
    <s v="P000000775"/>
    <s v="P000000071"/>
    <s v="LFF (MDG-F)"/>
    <s v="DE10B0191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12 EL-OP-SDP4 G20 Compartmen"/>
    <s v="P000000775"/>
    <s v="P000000071"/>
    <s v="LFF (MDG-F)"/>
    <s v="DE10B01912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20 EL-OP-SDP4 G20 Smart Down"/>
    <s v="P000000775"/>
    <s v="P000000071"/>
    <s v="LFF (MDG-F)"/>
    <s v="DE10B0192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21 EL-OP-SDP4 G20 Centrifuge"/>
    <s v="P000000775"/>
    <s v="P000000071"/>
    <s v="LFF (MDG-F)"/>
    <s v="DE10B0192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32 EL-OP-SDP4 G20 Mix Dryer"/>
    <s v="P000000775"/>
    <s v="P000000071"/>
    <s v="LFF (MDG-F)"/>
    <s v="DE10B01932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41 EL-OP-SDP4 G20 Separation"/>
    <s v="P000000775"/>
    <s v="P000000071"/>
    <s v="LFF (MDG-F)"/>
    <s v="DE10B0194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51 EL-OP-SDP4 G20 Reactors &lt;"/>
    <s v="P000000775"/>
    <s v="P000000071"/>
    <s v="LFF (MDG-F)"/>
    <s v="DE10B0195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52 EL-OP-SDP4 G20 Reactors &gt;"/>
    <s v="P000000775"/>
    <s v="P000000071"/>
    <s v="LFF (MDG-F)"/>
    <s v="DE10B01952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61 EL-OP-SDP4 G20 Contiflex"/>
    <s v="P000000775"/>
    <s v="P000000071"/>
    <s v="LFF (MDG-F)"/>
    <s v="DE10B0196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70 EL-OP-SDP4 G20 Washing Ma"/>
    <s v="P000000775"/>
    <s v="P000000071"/>
    <s v="LFF (MDG-F)"/>
    <s v="DE10B0197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980 EL-OP-SDP4 G20 Shared Equ"/>
    <s v="P000000775"/>
    <s v="P000000071"/>
    <s v="LFF (MDG-F)"/>
    <s v="DE10B01980"/>
    <m/>
    <b v="0"/>
    <x v="3"/>
    <x v="4"/>
    <d v="2026-04-27T00:00:00"/>
    <m/>
    <m/>
    <x v="0"/>
    <n v="1"/>
    <s v="Roselle Delos Angeles"/>
    <m/>
    <m/>
  </r>
  <r>
    <x v="632"/>
    <x v="1"/>
    <x v="5"/>
    <s v="FPHOENX_01010000601900_IO EL-OP-SDP4 Production (IO)"/>
    <s v="P000000775"/>
    <s v="P000000067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PHOENX_01010000601900_IO EL-OP-SDP4 Production (IO)"/>
    <s v="P000000775"/>
    <s v="P000000067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518 XXXOG-5 Reactor for speci"/>
    <s v="P000000775"/>
    <s v="P000000068"/>
    <s v="LFF (MDG-F)"/>
    <s v="DE10B02518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346 EL-DOD-4 P24 603380 Share"/>
    <s v="P000000775"/>
    <s v="P000000070"/>
    <s v="LFF (MDG-F)"/>
    <s v="DE10B03346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380 EL-DOD-4 K4/12/25 SharedE"/>
    <s v="P000000775"/>
    <s v="P000000072"/>
    <s v="LFF (MDG-F)"/>
    <s v="DE10B0338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610 EL-OP-SDP4 K10 Eusolex UV"/>
    <s v="P000000775"/>
    <s v="P000000073"/>
    <s v="LFF (MDG-F)"/>
    <s v="DE10B0261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880 EL-DOD-4 L29 Shared Equip"/>
    <s v="P000000775"/>
    <s v="P000000074"/>
    <s v="LFF (MDG-F)"/>
    <s v="DE10B02880"/>
    <m/>
    <b v="0"/>
    <x v="3"/>
    <x v="4"/>
    <d v="2026-04-27T00:00:00"/>
    <m/>
    <m/>
    <x v="0"/>
    <n v="1"/>
    <s v="Roselle Delos Angeles"/>
    <m/>
    <m/>
  </r>
  <r>
    <x v="632"/>
    <x v="1"/>
    <x v="5"/>
    <s v="CLFF_1000$$$DE04TADG01 EL-DOD-S Filling mirror cc"/>
    <s v="P000000775"/>
    <s v="P000000075"/>
    <s v="LFF (MDG-F)"/>
    <s v="DE04TADG01"/>
    <m/>
    <b v="0"/>
    <x v="3"/>
    <x v="4"/>
    <d v="2026-04-27T00:00:00"/>
    <m/>
    <m/>
    <x v="0"/>
    <n v="1"/>
    <s v="Roselle Delos Angeles"/>
    <m/>
    <m/>
  </r>
  <r>
    <x v="632"/>
    <x v="1"/>
    <x v="5"/>
    <s v="CLFF_1000$$$DE07TQSZ01 Warehousing"/>
    <s v="P000000775"/>
    <s v="P000000075"/>
    <s v="LFF (MDG-F)"/>
    <s v="DE07TQSZ0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1200 EL-OP-SDPS Filling"/>
    <s v="P000000775"/>
    <s v="P000000075"/>
    <s v="LFF (MDG-F)"/>
    <s v="DE10B012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100 EL-OP-SDPS Logistics"/>
    <s v="P000000775"/>
    <s v="P000000075"/>
    <s v="LFF (MDG-F)"/>
    <s v="DE10B031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3111 EL-OP-SDPS Central Fillin"/>
    <s v="P000000775"/>
    <s v="P000000075"/>
    <s v="LFF (MDG-F)"/>
    <s v="DE10B0311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4100 EL-OP-SDPS Distribution"/>
    <s v="P000000775"/>
    <s v="P000000075"/>
    <s v="LFF (MDG-F)"/>
    <s v="DE10B04100"/>
    <m/>
    <b v="0"/>
    <x v="3"/>
    <x v="4"/>
    <d v="2026-04-27T00:00:00"/>
    <m/>
    <m/>
    <x v="0"/>
    <n v="1"/>
    <s v="Roselle Delos Angeles"/>
    <m/>
    <m/>
  </r>
  <r>
    <x v="632"/>
    <x v="1"/>
    <x v="5"/>
    <s v="FPHOENX_01010000604100_IO EL-OP-SDPS Distribution (IO)"/>
    <s v="P000000775"/>
    <s v="P000000075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PHOENX_01010000604100_IO EL-OP-SDPS Distribution (IO)"/>
    <s v="P000000775"/>
    <s v="P000000075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300 EL-OP-SDPE Production Res"/>
    <s v="P000000775"/>
    <s v="P000000076"/>
    <s v="LFF (MDG-F)"/>
    <s v="DE10B023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8800 EL-OP-SDPP Production Pla"/>
    <s v="P000000775"/>
    <s v="P000001172"/>
    <s v="LFF (MDG-F)"/>
    <s v="DE10B08800"/>
    <m/>
    <b v="0"/>
    <x v="3"/>
    <x v="4"/>
    <d v="2026-04-27T00:00:00"/>
    <m/>
    <m/>
    <x v="0"/>
    <n v="1"/>
    <s v="Roselle Delos Angeles"/>
    <m/>
    <m/>
  </r>
  <r>
    <x v="632"/>
    <x v="1"/>
    <x v="4"/>
    <s v="FP000000078_IO DIS-DE-DA Maintenance/Engineering (T3)."/>
    <s v="P000000775"/>
    <m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CLFF_1000$$$DE10B20600"/>
    <s v="P000000775"/>
    <s v="P000000078"/>
    <s v="LFF (MDG-F)"/>
    <s v="DE10B206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20610"/>
    <s v="P000000775"/>
    <s v="P000000078"/>
    <s v="LFF (MDG-F)"/>
    <s v="DE10B2061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6200 EL-OP-SDPN NPI Transfer"/>
    <s v="P000000775"/>
    <s v="P000000084"/>
    <s v="LFF (MDG-F)"/>
    <s v="DE10B062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6210 EL-OP-SDPN NPI Transfer-A"/>
    <s v="P000000775"/>
    <s v="P000000084"/>
    <s v="LFF (MDG-F)"/>
    <s v="DE10B0621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51100 EL-OP-SDP Management"/>
    <s v="P000000775"/>
    <s v="P000000084"/>
    <s v="LFF (MDG-F)"/>
    <s v="DE10B51100"/>
    <m/>
    <b v="0"/>
    <x v="3"/>
    <x v="4"/>
    <d v="2026-04-27T00:00:00"/>
    <m/>
    <m/>
    <x v="0"/>
    <n v="1"/>
    <s v="Roselle Delos Angeles"/>
    <m/>
    <m/>
  </r>
  <r>
    <x v="632"/>
    <x v="1"/>
    <x v="5"/>
    <s v="PHOENX_01010000651300_IO EL-OP-SDPD Digitalization (IO)"/>
    <s v="P000000775"/>
    <s v="P000000084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CLFF_1000$$$DE04TASU26 TSA SOW GHM-048 Sector EL LE 1188"/>
    <s v="P000000775"/>
    <s v="P000000329"/>
    <s v="LFF (MDG-F)"/>
    <s v="DE04TASU26"/>
    <m/>
    <b v="0"/>
    <x v="3"/>
    <x v="4"/>
    <d v="2026-04-27T00:00:00"/>
    <m/>
    <m/>
    <x v="0"/>
    <n v="1"/>
    <s v="Roselle Delos Angeles"/>
    <m/>
    <m/>
  </r>
  <r>
    <x v="632"/>
    <x v="1"/>
    <x v="5"/>
    <s v="CLFF_1000$$$DE04TBDZ03 EL-DOD-QC Quality Control mirror cc"/>
    <s v="P000000775"/>
    <s v="P000000329"/>
    <s v="LFF (MDG-F)"/>
    <s v="DE04TBDZ03"/>
    <m/>
    <b v="0"/>
    <x v="3"/>
    <x v="4"/>
    <d v="2026-04-27T00:00:00"/>
    <m/>
    <m/>
    <x v="0"/>
    <n v="1"/>
    <s v="Roselle Delos Angeles"/>
    <m/>
    <m/>
  </r>
  <r>
    <x v="632"/>
    <x v="1"/>
    <x v="5"/>
    <s v="CLFF_1000$$$DE04TBDZ09 Q-Display"/>
    <s v="P000000775"/>
    <s v="P000000329"/>
    <s v="LFF (MDG-F)"/>
    <s v="DE04TBDZ09"/>
    <m/>
    <b v="0"/>
    <x v="3"/>
    <x v="4"/>
    <d v="2026-04-27T00:00:00"/>
    <m/>
    <m/>
    <x v="0"/>
    <n v="1"/>
    <s v="Roselle Delos Angeles"/>
    <m/>
    <m/>
  </r>
  <r>
    <x v="632"/>
    <x v="1"/>
    <x v="5"/>
    <s v="CLFF_1000$$$DE10B28200 EL-OP-SDQD Analytical Dev"/>
    <s v="P000000775"/>
    <s v="P000000329"/>
    <s v="LFF (MDG-F)"/>
    <s v="DE10B282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41100 EL-OP-SDQAR QA Regulated"/>
    <s v="P000000775"/>
    <s v="P000000329"/>
    <s v="LFF (MDG-F)"/>
    <s v="DE10B411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41101 EL-OP-SDQAR QA Regulated"/>
    <s v="P000000775"/>
    <s v="P000000329"/>
    <s v="LFF (MDG-F)"/>
    <s v="DE10B41101"/>
    <m/>
    <b v="0"/>
    <x v="3"/>
    <x v="4"/>
    <d v="2026-04-27T00:00:00"/>
    <m/>
    <m/>
    <x v="0"/>
    <n v="1"/>
    <s v="Roselle Delos Angeles"/>
    <m/>
    <m/>
  </r>
  <r>
    <x v="632"/>
    <x v="1"/>
    <x v="5"/>
    <s v="CLFF_1000$$$DE10B45900 EL-OP-SDQA Quality Assura"/>
    <s v="P000000775"/>
    <s v="P000000329"/>
    <s v="LFF (MDG-F)"/>
    <s v="DE10B459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48300 EL-OP-SDQC Quality Contro"/>
    <s v="P000000775"/>
    <s v="P000000329"/>
    <s v="LFF (MDG-F)"/>
    <s v="DE10B48300"/>
    <m/>
    <b v="0"/>
    <x v="3"/>
    <x v="4"/>
    <d v="2026-04-27T00:00:00"/>
    <m/>
    <m/>
    <x v="0"/>
    <n v="1"/>
    <s v="Roselle Delos Angeles"/>
    <m/>
    <m/>
  </r>
  <r>
    <x v="632"/>
    <x v="1"/>
    <x v="5"/>
    <s v="CLFF_1000$$$DE10B58400 EL-OP-SDQCR QC Regulated"/>
    <s v="P000000775"/>
    <s v="P000000329"/>
    <s v="LFF (MDG-F)"/>
    <s v="DE10B58400"/>
    <m/>
    <b v="0"/>
    <x v="3"/>
    <x v="4"/>
    <d v="2026-04-27T00:00:00"/>
    <m/>
    <m/>
    <x v="0"/>
    <n v="1"/>
    <s v="Roselle Delos Angeles"/>
    <m/>
    <m/>
  </r>
  <r>
    <x v="632"/>
    <x v="1"/>
    <x v="4"/>
    <s v="P000000329_IO DIS-DE-DA Quality (T2) (IO)"/>
    <s v="P000000775"/>
    <m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FPHOENX_01010000628200_IO EL-OP-SDQD Analytical Development (IO)"/>
    <s v="P000000775"/>
    <s v="P000000329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PHOENX_01010000628200_IO EL-OP-SDQD Analytical Development (IO)"/>
    <s v="P000000775"/>
    <s v="P000000329"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4"/>
    <s v="G000000954 EL-OP-SD LH+SC Buildings, TC"/>
    <s v="P000000775"/>
    <m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4"/>
    <s v="G000001028 EL-OP-SD LH+SC Buildings, D&amp;A"/>
    <s v="P000000775"/>
    <m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4"/>
    <s v="FD96090000 EL-DOD charges to all ERP"/>
    <s v="P000000775"/>
    <m/>
    <s v="Non-LFF"/>
    <s v=""/>
    <m/>
    <b v="0"/>
    <x v="3"/>
    <x v="4"/>
    <d v="2026-04-27T00:00:00"/>
    <m/>
    <m/>
    <x v="0"/>
    <n v="1"/>
    <s v="Roselle Delos Angeles"/>
    <m/>
    <m/>
  </r>
  <r>
    <x v="632"/>
    <x v="1"/>
    <x v="5"/>
    <s v="CLFF_1000$$$DE10B02980 EL-OP-SDP2 H5 Shared Equi"/>
    <s v="P000000775"/>
    <s v="P000000066"/>
    <s v="LFF (MDG-F)"/>
    <s v="DE10B02980"/>
    <m/>
    <b v="0"/>
    <x v="3"/>
    <x v="4"/>
    <d v="2026-04-27T00:00:00"/>
    <m/>
    <m/>
    <x v="0"/>
    <n v="1"/>
    <s v="Roselle Delos Angeles"/>
    <m/>
    <m/>
  </r>
  <r>
    <x v="632"/>
    <x v="1"/>
    <x v="2"/>
    <s v="D00076700000000 XXXBCP MMJ/SK Hynix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D00076800000000 XXXBCP Intel LP Flow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D00076900000000 XXXBCP EUV LS Rectification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D00077000000000 XXXNLD 344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192280 Adv Oxide for Memory HPD8900A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D00052400000000 Metal Oxide Incubator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D00129400000000 Genesis"/>
    <s v="P000001019"/>
    <s v="P000001019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182224 WCl5 50123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182248 TVS 51381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03008 Diodosilane 51479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03019 Dense low k AP-LTO 80x 51486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20057 Molybdenumbis(ethylbenzene) Mo(EtBz)2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20069 AP-LTS 525 by dehydrocoupling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20070 AP-LTO 892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30001 ELOT AP-LTS 525 by dehydrocoupling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30027 BAR6526 for Hynix Memory Barrier CMP"/>
    <s v="P000001016"/>
    <s v="P000001016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03012 ANR396 Selective Etchant 51485"/>
    <s v="P000001013"/>
    <s v="P000001013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RD203016 SiH4 PHPS 51501"/>
    <s v="P000001010"/>
    <s v="P000001010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5"/>
    <s v="CLFF_VMCA$$$US10R04019 IC cross charges MIP"/>
    <s v="P000001012"/>
    <s v="P000000963"/>
    <s v="LFF (MDG-F)"/>
    <s v="US10R04019"/>
    <m/>
    <b v="0"/>
    <x v="3"/>
    <x v="4"/>
    <d v="2026-04-27T00:00:00"/>
    <m/>
    <m/>
    <x v="0"/>
    <n v="1"/>
    <s v="Roselle Delos Angeles"/>
    <m/>
    <m/>
  </r>
  <r>
    <x v="632"/>
    <x v="1"/>
    <x v="2"/>
    <s v="PFLTFLE_EMDPIBTF01 Thin Film-Intercompany billing"/>
    <s v="P000001012"/>
    <s v="P000001012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5"/>
    <s v="CLFF_1000$$$DE04R00205"/>
    <s v="P000001015"/>
    <s v="P000000963"/>
    <s v="LFF (MDG-F)"/>
    <s v="DE04R00205"/>
    <m/>
    <b v="0"/>
    <x v="3"/>
    <x v="4"/>
    <d v="2026-04-27T00:00:00"/>
    <m/>
    <m/>
    <x v="0"/>
    <n v="1"/>
    <s v="Roselle Delos Angeles"/>
    <m/>
    <m/>
  </r>
  <r>
    <x v="632"/>
    <x v="1"/>
    <x v="5"/>
    <s v="CLFF_1000$$$US01R00506"/>
    <s v="P000001015"/>
    <s v="P000000963"/>
    <s v="LFF (MDG-F)"/>
    <s v="US01R00506"/>
    <m/>
    <b v="0"/>
    <x v="3"/>
    <x v="4"/>
    <d v="2026-04-27T00:00:00"/>
    <m/>
    <m/>
    <x v="0"/>
    <n v="1"/>
    <s v="Roselle Delos Angeles"/>
    <m/>
    <m/>
  </r>
  <r>
    <x v="632"/>
    <x v="1"/>
    <x v="2"/>
    <s v="IQUATRO_001050000620 Recharge R&amp;D Costs Japan"/>
    <s v="P000001015"/>
    <s v="P000001015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ITEMPEU_009000001337 BE40IC1500RG3212100000"/>
    <s v="P000001015"/>
    <s v="P000001015"/>
    <s v="Non-LFF"/>
    <s v=""/>
    <m/>
    <b v="1"/>
    <x v="3"/>
    <x v="4"/>
    <d v="2026-04-27T00:00:00"/>
    <m/>
    <m/>
    <x v="0"/>
    <n v="1"/>
    <s v="Roselle Delos Angeles"/>
    <m/>
    <m/>
  </r>
  <r>
    <x v="632"/>
    <x v="1"/>
    <x v="2"/>
    <s v="PFLTFLE_EMDPIBPA01 Patterning-Intercompany billing"/>
    <s v="P000001015"/>
    <s v="P000001015"/>
    <s v="Non-LFF"/>
    <s v=""/>
    <m/>
    <b v="1"/>
    <x v="3"/>
    <x v="4"/>
    <d v="2026-04-27T00:00:00"/>
    <m/>
    <m/>
    <x v="0"/>
    <n v="1"/>
    <s v="Roselle Delos Angeles"/>
    <m/>
    <m/>
  </r>
  <r>
    <x v="633"/>
    <x v="0"/>
    <x v="2"/>
    <s v="CSCALA_1022$RDG_L41"/>
    <s v="H000001088"/>
    <s v="H000001088"/>
    <s v="Non-LFF"/>
    <s v=""/>
    <m/>
    <b v="1"/>
    <x v="1"/>
    <x v="4"/>
    <d v="2026-04-27T00:00:00"/>
    <m/>
    <m/>
    <x v="0"/>
    <n v="1"/>
    <s v="Erjo Miguel Tagle"/>
    <m/>
    <m/>
  </r>
  <r>
    <x v="633"/>
    <x v="0"/>
    <x v="2"/>
    <s v="CSCALA_1022$RDG_L42"/>
    <s v="H000001088"/>
    <s v="H000001088"/>
    <s v="Non-LFF"/>
    <s v=""/>
    <m/>
    <b v="1"/>
    <x v="1"/>
    <x v="4"/>
    <d v="2026-04-27T00:00:00"/>
    <m/>
    <m/>
    <x v="0"/>
    <n v="1"/>
    <s v="Erjo Miguel Tagle"/>
    <m/>
    <m/>
  </r>
  <r>
    <x v="633"/>
    <x v="0"/>
    <x v="2"/>
    <s v="CSCALA_1022$RDG_L43"/>
    <s v="H000001088"/>
    <s v="H000001088"/>
    <s v="Non-LFF"/>
    <s v=""/>
    <m/>
    <b v="1"/>
    <x v="1"/>
    <x v="4"/>
    <d v="2026-04-27T00:00:00"/>
    <m/>
    <m/>
    <x v="0"/>
    <n v="1"/>
    <s v="Erjo Miguel Tagle"/>
    <m/>
    <m/>
  </r>
  <r>
    <x v="633"/>
    <x v="0"/>
    <x v="2"/>
    <s v="CSCALA_1872$150_C10"/>
    <s v="H000001076"/>
    <s v="H000001076"/>
    <s v="Non-LFF"/>
    <s v=""/>
    <m/>
    <b v="1"/>
    <x v="1"/>
    <x v="4"/>
    <d v="2026-04-27T00:00:00"/>
    <m/>
    <m/>
    <x v="0"/>
    <n v="1"/>
    <s v="Erjo Miguel Tagle"/>
    <m/>
    <m/>
  </r>
  <r>
    <x v="633"/>
    <x v="0"/>
    <x v="2"/>
    <s v="CSCALA_1022$DSC_L03"/>
    <s v="H000001084"/>
    <s v="H000001084"/>
    <s v="Non-LFF"/>
    <s v=""/>
    <m/>
    <b v="1"/>
    <x v="1"/>
    <x v="4"/>
    <d v="2026-04-27T00:00:00"/>
    <m/>
    <m/>
    <x v="0"/>
    <n v="1"/>
    <s v="Erjo Miguel Tagle"/>
    <m/>
    <m/>
  </r>
  <r>
    <x v="633"/>
    <x v="0"/>
    <x v="2"/>
    <s v="CSCALA_1248$A350_L41"/>
    <s v="H000004863"/>
    <s v="H000004863"/>
    <s v="Non-LFF"/>
    <s v=""/>
    <m/>
    <b v="1"/>
    <x v="1"/>
    <x v="4"/>
    <d v="2026-04-27T00:00:00"/>
    <m/>
    <m/>
    <x v="0"/>
    <n v="1"/>
    <s v="Erjo Miguel Tagle"/>
    <m/>
    <m/>
  </r>
  <r>
    <x v="634"/>
    <x v="0"/>
    <x v="2"/>
    <s v="CNOW_7210$$$0000015216"/>
    <s v="L000010037"/>
    <s v="L00001003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PHOENX_01010000687610"/>
    <s v="L000013993"/>
    <s v="L000013993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1945.SLCJ"/>
    <s v="L000013187"/>
    <s v="L00001318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1975.RLPL"/>
    <s v="L000007449"/>
    <s v="L000007449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1945.RLPL"/>
    <s v="L000007449"/>
    <s v="L000007449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SCALA_1042$WH_P66"/>
    <s v="L000009295"/>
    <s v="L000009295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PHOENX_01010000687610"/>
    <s v="L000013993"/>
    <s v="L000013993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NOW_7210$$$0000051651"/>
    <s v="L000013993"/>
    <s v="L000013993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NOW_7210$$$0000056497"/>
    <s v="L000013993"/>
    <s v="L000013993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NOW_7210$$$0000051648"/>
    <s v="L000013995"/>
    <s v="L000013995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PRJ-9620250010 Sanofi TI"/>
    <s v="L000011470"/>
    <s v="L000011470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PRJ-9820250003 ABBVIE IMMUNOGEN SSP"/>
    <s v="L000011470"/>
    <s v="L000011470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PRJ-9820250008 MAYCORE MERI"/>
    <s v="L000011470"/>
    <s v="L000011470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PRJ-9820250008 MAYCORE MERI"/>
    <s v="L000011470"/>
    <s v="L000011470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PRJ-98202600003 OncoNano OM1"/>
    <s v="L000011470"/>
    <s v="L000011470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PRJ-9820260004 OncoNano OM1 DL"/>
    <s v="L000011470"/>
    <s v="L000011470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X31028100000 Pimicotinib"/>
    <s v="H000000388"/>
    <s v="H000000388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1968.SSM5"/>
    <s v="L000013187"/>
    <s v="L00001318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2288.SSM5"/>
    <s v="L000013187"/>
    <s v="L00001318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2288.SSM5"/>
    <s v="L000013187"/>
    <s v="L00001318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2288.SSM5"/>
    <s v="L000013187"/>
    <s v="L00001318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2288.SSM5"/>
    <s v="L000013187"/>
    <s v="L00001318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2288.SSM5"/>
    <s v="L000013187"/>
    <s v="L00001318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ORAERP_MMOR1968.SLBV"/>
    <s v="L000013187"/>
    <s v="L000013187"/>
    <s v="Non-LFF"/>
    <s v=""/>
    <m/>
    <b v="1"/>
    <x v="2"/>
    <x v="4"/>
    <d v="2026-04-27T00:00:00"/>
    <m/>
    <m/>
    <x v="0"/>
    <n v="1"/>
    <s v="Ruby Grace Garcia"/>
    <m/>
    <m/>
  </r>
  <r>
    <x v="634"/>
    <x v="0"/>
    <x v="2"/>
    <s v="CTEMPLA_1000GT10GT0Q60"/>
    <s v="L000007998"/>
    <s v="L000007998"/>
    <s v="Non-LFF"/>
    <s v=""/>
    <m/>
    <b v="1"/>
    <x v="2"/>
    <x v="4"/>
    <d v="2026-04-27T00:00:00"/>
    <m/>
    <m/>
    <x v="0"/>
    <n v="1"/>
    <s v="Ruby Grace Garcia"/>
    <m/>
    <m/>
  </r>
  <r>
    <x v="635"/>
    <x v="1"/>
    <x v="2"/>
    <s v="CEMERAL_700063019946C1 Track and Trace #1 Serialization (B1330)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EMERAL_700063019946C2 Track and Trace #2 Serialization_Manual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EMERAL_700063019946C3 Track and Trace #3 Serialization (B1240)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EMERAL_700063019946C4 Tablet Press Machine Fette 2200iT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EMERAL_70006403A4LG01 Warehousing RH - VI Crinone(Global Cost)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FLTFLE_10543020131000"/>
    <s v="H000000006"/>
    <s v="H000000006"/>
    <s v="Non-LFF"/>
    <s v=""/>
    <m/>
    <b v="1"/>
    <x v="1"/>
    <x v="4"/>
    <d v="2026-04-27T00:00:00"/>
    <m/>
    <m/>
    <x v="0"/>
    <n v="1"/>
    <s v="Henry Jr Ifurung"/>
    <m/>
    <m/>
  </r>
  <r>
    <x v="635"/>
    <x v="1"/>
    <x v="5"/>
    <s v="CLFF_1000$$$ES50GBT360 HC Country Business Projects"/>
    <s v="H000000459"/>
    <s v="H000000888"/>
    <s v="LFF (MDG-F)"/>
    <s v="ES50GBT360"/>
    <m/>
    <b v="0"/>
    <x v="1"/>
    <x v="4"/>
    <d v="2026-04-27T00:00:00"/>
    <m/>
    <m/>
    <x v="0"/>
    <n v="1"/>
    <s v="Henry Jr Ifurung"/>
    <m/>
    <m/>
  </r>
  <r>
    <x v="635"/>
    <x v="1"/>
    <x v="5"/>
    <s v="CLFF_1000$$$IT50GIT110 IT OPEX GHO Global"/>
    <s v="H000000459"/>
    <s v="H000000888"/>
    <s v="LFF (MDG-F)"/>
    <s v="IT50GIT110"/>
    <m/>
    <b v="0"/>
    <x v="1"/>
    <x v="4"/>
    <d v="2026-04-27T00:00:00"/>
    <m/>
    <m/>
    <x v="0"/>
    <n v="1"/>
    <s v="Henry Jr Ifurung"/>
    <m/>
    <m/>
  </r>
  <r>
    <x v="635"/>
    <x v="1"/>
    <x v="2"/>
    <s v="CTEMPEU_1000FR21E88041 FIT 2018 DIVERS"/>
    <s v="H000000965"/>
    <s v="H000000965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EU_1000FR40108007 PROJET EXT MET 2200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EU_1000FR40958000 IT ERP projects"/>
    <s v="H000000966"/>
    <s v="H000000966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EU_1000FR40958001 SAP Lean France Backfills"/>
    <s v="H000000966"/>
    <s v="H000000966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EU_1000TR10AA0111 Inf-Dummy-Sales"/>
    <s v="H000000264"/>
    <s v="H000000264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EU_1000TR10AA0201 Inf-Dummy-COGS"/>
    <s v="H000000264"/>
    <s v="H000000264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LA_1000BR10101191 Nitrosamine – Brazil"/>
    <s v="H000000654"/>
    <s v="H000000654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LA_1000BR10301800 Serviço Externo - apenas HORAS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LA_1000BR10323114 (CH) - MNF.MIX V I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CTEMPNA_1000CA20198461 Litigation  - External"/>
    <s v="H000000171"/>
    <s v="H000000171"/>
    <s v="Non-LFF"/>
    <s v=""/>
    <m/>
    <b v="1"/>
    <x v="1"/>
    <x v="4"/>
    <d v="2026-04-27T00:00:00"/>
    <m/>
    <m/>
    <x v="0"/>
    <n v="1"/>
    <s v="Henry Jr Ifurung"/>
    <m/>
    <m/>
  </r>
  <r>
    <x v="635"/>
    <x v="1"/>
    <x v="4"/>
    <s v="MC4F_1000$$GCOHDMYHC"/>
    <s v="H000000319"/>
    <m/>
    <s v="Non-LFF"/>
    <s v=""/>
    <m/>
    <b v="0"/>
    <x v="1"/>
    <x v="4"/>
    <d v="2026-04-27T00:00:00"/>
    <m/>
    <m/>
    <x v="0"/>
    <n v="1"/>
    <s v="Henry Jr Ifurung"/>
    <m/>
    <m/>
  </r>
  <r>
    <x v="635"/>
    <x v="1"/>
    <x v="2"/>
    <s v="PTEMPNA_US201RT1 USRetains level 2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09200000 PR Chrom Media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09700000 Unterstützung Labore PM-OTS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10200000 EL-OT Xevinapant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13800000 Tepotinib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21000000 SM1774-SM2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27800000 M1774 Verr G.20192401.19.0001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28500000 Thiamazol_2023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35600000 Enpatoran 2024 Pilot Plant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37200000 ADC Linker 2024 Opt.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42500000 M9466 PARP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5"/>
    <x v="1"/>
    <x v="2"/>
    <s v="T00043700000 M4076 Pre Project-Package"/>
    <s v="H000000459"/>
    <s v="H000000459"/>
    <s v="Non-LFF"/>
    <s v=""/>
    <m/>
    <b v="1"/>
    <x v="1"/>
    <x v="4"/>
    <d v="2026-04-27T00:00:00"/>
    <m/>
    <m/>
    <x v="0"/>
    <n v="1"/>
    <s v="Henry Jr Ifurung"/>
    <m/>
    <m/>
  </r>
  <r>
    <x v="636"/>
    <x v="1"/>
    <x v="3"/>
    <s v="CNOW_7210$$$0000025424 LNX IA GROUP PRD LX"/>
    <s v="L000009469"/>
    <m/>
    <m/>
    <s v=""/>
    <m/>
    <b v="0"/>
    <x v="2"/>
    <x v="4"/>
    <d v="2026-04-28T00:00:00"/>
    <m/>
    <m/>
    <x v="0"/>
    <n v="0"/>
    <s v="Ruby Grace Garcia"/>
    <m/>
    <m/>
  </r>
  <r>
    <x v="636"/>
    <x v="1"/>
    <x v="3"/>
    <s v="CNOW_7210$$$0000056153"/>
    <s v="L000013930"/>
    <m/>
    <m/>
    <s v=""/>
    <m/>
    <b v="0"/>
    <x v="2"/>
    <x v="4"/>
    <d v="2026-04-28T00:00:00"/>
    <m/>
    <m/>
    <x v="0"/>
    <n v="0"/>
    <s v="Ruby Grace Garcia"/>
    <m/>
    <m/>
  </r>
  <r>
    <x v="636"/>
    <x v="1"/>
    <x v="3"/>
    <s v="CPHOENX_01010000681411 PM-Ops QC charges"/>
    <s v="L000005249"/>
    <m/>
    <m/>
    <s v=""/>
    <m/>
    <b v="0"/>
    <x v="2"/>
    <x v="4"/>
    <d v="2026-04-28T00:00:00"/>
    <m/>
    <m/>
    <x v="0"/>
    <n v="0"/>
    <s v="Ruby Grace Garcia"/>
    <m/>
    <m/>
  </r>
  <r>
    <x v="636"/>
    <x v="1"/>
    <x v="3"/>
    <s v="CNOW_7210$$$0000009002 AA Reference Materials - US"/>
    <s v="L000013201"/>
    <m/>
    <m/>
    <s v=""/>
    <m/>
    <b v="0"/>
    <x v="2"/>
    <x v="4"/>
    <d v="2026-04-28T00:00:00"/>
    <m/>
    <m/>
    <x v="0"/>
    <n v="0"/>
    <s v="Ruby Grace Garcia"/>
    <m/>
    <m/>
  </r>
  <r>
    <x v="636"/>
    <x v="1"/>
    <x v="3"/>
    <s v="CNOW_7210$$$0000009005 AA Reference Materials - US"/>
    <s v="L000013201"/>
    <m/>
    <m/>
    <s v=""/>
    <m/>
    <b v="0"/>
    <x v="2"/>
    <x v="4"/>
    <d v="2026-04-28T00:00:00"/>
    <m/>
    <m/>
    <x v="0"/>
    <n v="0"/>
    <s v="Ruby Grace Garcia"/>
    <m/>
    <m/>
  </r>
  <r>
    <x v="636"/>
    <x v="1"/>
    <x v="3"/>
    <s v="CPHOENX_01010000681555 AA Reference Mat/ DE"/>
    <s v="L000013201"/>
    <m/>
    <m/>
    <s v=""/>
    <m/>
    <b v="0"/>
    <x v="2"/>
    <x v="4"/>
    <d v="2026-04-28T00:00:00"/>
    <m/>
    <m/>
    <x v="0"/>
    <n v="0"/>
    <s v="Ruby Grace Garcia"/>
    <m/>
    <m/>
  </r>
  <r>
    <x v="636"/>
    <x v="1"/>
    <x v="3"/>
    <s v="CNOW_7210$$$0000056227 AA Reference Materials - CH"/>
    <s v="L000013201"/>
    <m/>
    <m/>
    <s v=""/>
    <m/>
    <b v="0"/>
    <x v="2"/>
    <x v="4"/>
    <d v="2026-04-28T00:00:00"/>
    <m/>
    <m/>
    <x v="0"/>
    <n v="0"/>
    <s v="Ruby Grace Garcia"/>
    <m/>
    <m/>
  </r>
  <r>
    <x v="636"/>
    <x v="1"/>
    <x v="3"/>
    <s v="CNOW_7210$$$0000496235 AA Technical Marketing - US"/>
    <s v="L000013200"/>
    <m/>
    <m/>
    <s v=""/>
    <m/>
    <b v="0"/>
    <x v="2"/>
    <x v="4"/>
    <d v="2026-04-28T00:00:00"/>
    <m/>
    <m/>
    <x v="0"/>
    <n v="0"/>
    <s v="Ruby Grace Garcia"/>
    <m/>
    <m/>
  </r>
  <r>
    <x v="636"/>
    <x v="1"/>
    <x v="3"/>
    <s v="CLFF_7210$$$1919C05639 AA Technical Mkt / SE SIAL"/>
    <s v="L000013201"/>
    <m/>
    <m/>
    <s v=""/>
    <m/>
    <b v="0"/>
    <x v="2"/>
    <x v="4"/>
    <d v="2026-04-28T00:00:00"/>
    <m/>
    <m/>
    <x v="0"/>
    <n v="0"/>
    <s v="Ruby Grace Garci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20">
    <pivotField axis="axisRow" showAll="0" sortType="ascending">
      <items count="1819">
        <item m="1" x="1203"/>
        <item x="0"/>
        <item m="1" x="1273"/>
        <item m="1" x="1694"/>
        <item m="1" x="856"/>
        <item m="1" x="1711"/>
        <item m="1" x="1233"/>
        <item m="1" x="1323"/>
        <item m="1" x="1744"/>
        <item m="1" x="1538"/>
        <item m="1" x="1226"/>
        <item m="1" x="1810"/>
        <item m="1" x="1556"/>
        <item m="1" x="1800"/>
        <item m="1" x="1174"/>
        <item m="1" x="1075"/>
        <item m="1" x="779"/>
        <item m="1" x="1040"/>
        <item m="1" x="1764"/>
        <item m="1" x="832"/>
        <item m="1" x="1140"/>
        <item m="1" x="1508"/>
        <item m="1" x="1223"/>
        <item m="1" x="1316"/>
        <item m="1" x="1612"/>
        <item m="1" x="1797"/>
        <item m="1" x="1258"/>
        <item m="1" x="1280"/>
        <item m="1" x="1045"/>
        <item m="1" x="1446"/>
        <item m="1" x="1205"/>
        <item m="1" x="1751"/>
        <item m="1" x="1408"/>
        <item m="1" x="841"/>
        <item m="1" x="949"/>
        <item m="1" x="1736"/>
        <item m="1" x="1500"/>
        <item m="1" x="754"/>
        <item m="1" x="1586"/>
        <item m="1" x="1252"/>
        <item m="1" x="1547"/>
        <item m="1" x="1133"/>
        <item m="1" x="1485"/>
        <item m="1" x="744"/>
        <item m="1" x="774"/>
        <item m="1" x="1813"/>
        <item m="1" x="1492"/>
        <item m="1" x="1560"/>
        <item m="1" x="1667"/>
        <item m="1" x="1436"/>
        <item m="1" x="1534"/>
        <item m="1" x="1373"/>
        <item m="1" x="828"/>
        <item m="1" x="1019"/>
        <item m="1" x="1795"/>
        <item m="1" x="1363"/>
        <item m="1" x="1503"/>
        <item m="1" x="1031"/>
        <item m="1" x="992"/>
        <item m="1" x="1284"/>
        <item m="1" x="1176"/>
        <item m="1" x="1209"/>
        <item m="1" x="768"/>
        <item m="1" x="907"/>
        <item m="1" x="1569"/>
        <item m="1" x="1786"/>
        <item m="1" x="972"/>
        <item m="1" x="1377"/>
        <item m="1" x="1387"/>
        <item m="1" x="1564"/>
        <item m="1" x="1674"/>
        <item m="1" x="1552"/>
        <item m="1" x="847"/>
        <item m="1" x="1695"/>
        <item m="1" x="1425"/>
        <item m="1" x="1412"/>
        <item m="1" x="947"/>
        <item m="1" x="1300"/>
        <item m="1" x="1647"/>
        <item m="1" x="765"/>
        <item m="1" x="1344"/>
        <item m="1" x="1697"/>
        <item m="1" x="1535"/>
        <item m="1" x="1270"/>
        <item m="1" x="1312"/>
        <item m="1" x="1193"/>
        <item m="1" x="1428"/>
        <item m="1" x="1240"/>
        <item m="1" x="1472"/>
        <item m="1" x="956"/>
        <item m="1" x="1785"/>
        <item m="1" x="1310"/>
        <item m="1" x="1596"/>
        <item m="1" x="673"/>
        <item m="1" x="1801"/>
        <item m="1" x="1337"/>
        <item m="1" x="1626"/>
        <item m="1" x="1539"/>
        <item m="1" x="1317"/>
        <item m="1" x="827"/>
        <item m="1" x="834"/>
        <item m="1" x="874"/>
        <item m="1" x="1056"/>
        <item m="1" x="1480"/>
        <item m="1" x="1241"/>
        <item m="1" x="1357"/>
        <item m="1" x="1420"/>
        <item m="1" x="1567"/>
        <item m="1" x="1650"/>
        <item m="1" x="1212"/>
        <item m="1" x="933"/>
        <item m="1" x="776"/>
        <item m="1" x="919"/>
        <item m="1" x="1794"/>
        <item m="1" x="951"/>
        <item m="1" x="1632"/>
        <item m="1" x="1561"/>
        <item m="1" x="1179"/>
        <item m="1" x="1251"/>
        <item m="1" x="1117"/>
        <item m="1" x="1374"/>
        <item m="1" x="1749"/>
        <item m="1" x="925"/>
        <item m="1" x="873"/>
        <item m="1" x="808"/>
        <item m="1" x="1474"/>
        <item m="1" x="1734"/>
        <item m="1" x="1662"/>
        <item m="1" x="1319"/>
        <item m="1" x="843"/>
        <item m="1" x="1568"/>
        <item m="1" x="1020"/>
        <item m="1" x="1274"/>
        <item m="1" x="1449"/>
        <item m="1" x="1557"/>
        <item m="1" x="677"/>
        <item m="1" x="1506"/>
        <item m="1" x="1469"/>
        <item m="1" x="910"/>
        <item m="1" x="1358"/>
        <item m="1" x="1246"/>
        <item m="1" x="1199"/>
        <item m="1" x="932"/>
        <item m="1" x="868"/>
        <item m="1" x="1108"/>
        <item m="1" x="1295"/>
        <item m="1" x="702"/>
        <item m="1" x="1041"/>
        <item m="1" x="900"/>
        <item m="1" x="642"/>
        <item m="1" x="1152"/>
        <item m="1" x="1353"/>
        <item m="1" x="1235"/>
        <item m="1" x="1281"/>
        <item m="1" x="1600"/>
        <item m="1" x="1182"/>
        <item m="1" x="1708"/>
        <item m="1" x="1432"/>
        <item m="1" x="1371"/>
        <item m="1" x="885"/>
        <item m="1" x="1518"/>
        <item m="1" x="1796"/>
        <item m="1" x="1484"/>
        <item m="1" x="1468"/>
        <item m="1" x="755"/>
        <item m="1" x="803"/>
        <item m="1" x="1338"/>
        <item m="1" x="844"/>
        <item m="1" x="1781"/>
        <item m="1" x="1447"/>
        <item m="1" x="1372"/>
        <item m="1" x="1324"/>
        <item m="1" x="1125"/>
        <item m="1" x="753"/>
        <item m="1" x="853"/>
        <item m="1" x="959"/>
        <item m="1" x="1692"/>
        <item m="1" x="1724"/>
        <item m="1" x="1423"/>
        <item m="1" x="1150"/>
        <item m="1" x="1238"/>
        <item m="1" x="748"/>
        <item m="1" x="788"/>
        <item m="1" x="1127"/>
        <item m="1" x="1352"/>
        <item m="1" x="1265"/>
        <item m="1" x="923"/>
        <item m="1" x="1156"/>
        <item m="1" x="870"/>
        <item m="1" x="1065"/>
        <item m="1" x="987"/>
        <item m="1" x="822"/>
        <item m="1" x="958"/>
        <item m="1" x="1328"/>
        <item m="1" x="738"/>
        <item m="1" x="977"/>
        <item m="1" x="769"/>
        <item m="1" x="1462"/>
        <item m="1" x="1651"/>
        <item m="1" x="1261"/>
        <item m="1" x="905"/>
        <item m="1" x="1555"/>
        <item m="1" x="1400"/>
        <item m="1" x="917"/>
        <item m="1" x="918"/>
        <item m="1" x="1103"/>
        <item m="1" x="793"/>
        <item m="1" x="982"/>
        <item m="1" x="777"/>
        <item m="1" x="963"/>
        <item m="1" x="1531"/>
        <item m="1" x="1042"/>
        <item m="1" x="1409"/>
        <item m="1" x="1459"/>
        <item m="1" x="1593"/>
        <item m="1" x="1597"/>
        <item m="1" x="1314"/>
        <item m="1" x="1155"/>
        <item m="1" x="1194"/>
        <item m="1" x="1761"/>
        <item m="1" x="1054"/>
        <item m="1" x="866"/>
        <item m="1" x="1244"/>
        <item m="1" x="701"/>
        <item m="1" x="1765"/>
        <item m="1" x="1228"/>
        <item m="1" x="662"/>
        <item m="1" x="1683"/>
        <item m="1" x="1726"/>
        <item m="1" x="1563"/>
        <item m="1" x="940"/>
        <item m="1" x="679"/>
        <item m="1" x="1613"/>
        <item m="1" x="1004"/>
        <item m="1" x="640"/>
        <item m="1" x="1784"/>
        <item m="1" x="1028"/>
        <item m="1" x="1183"/>
        <item m="1" x="1628"/>
        <item m="1" x="715"/>
        <item m="1" x="1540"/>
        <item m="1" x="1348"/>
        <item m="1" x="1213"/>
        <item m="1" x="1083"/>
        <item m="1" x="830"/>
        <item m="1" x="1331"/>
        <item m="1" x="1033"/>
        <item m="1" x="1571"/>
        <item m="1" x="893"/>
        <item m="1" x="1641"/>
        <item m="1" x="1648"/>
        <item m="1" x="1332"/>
        <item m="1" x="1522"/>
        <item m="1" x="939"/>
        <item m="1" x="1236"/>
        <item m="1" x="1525"/>
        <item m="1" x="1109"/>
        <item m="1" x="1399"/>
        <item m="1" x="1038"/>
        <item m="1" x="823"/>
        <item m="1" x="1027"/>
        <item m="1" x="1793"/>
        <item m="1" x="1735"/>
        <item m="1" x="880"/>
        <item m="1" x="1681"/>
        <item m="1" x="687"/>
        <item m="1" x="1703"/>
        <item m="1" x="722"/>
        <item m="1" x="1024"/>
        <item m="1" x="1122"/>
        <item m="1" x="1069"/>
        <item m="1" x="1676"/>
        <item m="1" x="1579"/>
        <item m="1" x="820"/>
        <item m="1" x="1390"/>
        <item m="1" x="1598"/>
        <item m="1" x="1732"/>
        <item m="1" x="1639"/>
        <item m="1" x="725"/>
        <item m="1" x="1805"/>
        <item m="1" x="876"/>
        <item m="1" x="1157"/>
        <item m="1" x="1601"/>
        <item m="1" x="724"/>
        <item m="1" x="1660"/>
        <item m="1" x="889"/>
        <item m="1" x="1533"/>
        <item m="1" x="1397"/>
        <item m="1" x="1375"/>
        <item m="1" x="954"/>
        <item m="1" x="916"/>
        <item m="1" x="1728"/>
        <item m="1" x="669"/>
        <item m="1" x="851"/>
        <item m="1" x="1510"/>
        <item m="1" x="1621"/>
        <item m="1" x="1548"/>
        <item m="1" x="1752"/>
        <item m="1" x="1256"/>
        <item m="1" x="883"/>
        <item m="1" x="1003"/>
        <item m="1" x="1322"/>
        <item m="1" x="1064"/>
        <item m="1" x="1392"/>
        <item m="1" x="1005"/>
        <item m="1" x="807"/>
        <item m="1" x="1460"/>
        <item m="1" x="862"/>
        <item m="1" x="742"/>
        <item m="1" x="1594"/>
        <item m="1" x="1741"/>
        <item m="1" x="1442"/>
        <item m="1" x="707"/>
        <item m="1" x="1633"/>
        <item m="1" x="1431"/>
        <item m="1" x="1541"/>
        <item m="1" x="1680"/>
        <item m="1" x="908"/>
        <item m="1" x="1100"/>
        <item m="1" x="938"/>
        <item m="1" x="1206"/>
        <item m="1" x="1130"/>
        <item m="1" x="1160"/>
        <item m="1" x="1696"/>
        <item m="1" x="1142"/>
        <item m="1" x="1345"/>
        <item m="1" x="877"/>
        <item m="1" x="1076"/>
        <item m="1" x="1050"/>
        <item m="1" x="1393"/>
        <item m="1" x="1296"/>
        <item m="1" x="1524"/>
        <item m="1" x="1046"/>
        <item m="1" x="1682"/>
        <item m="1" x="884"/>
        <item m="1" x="810"/>
        <item m="1" x="1066"/>
        <item m="1" x="1607"/>
        <item m="1" x="717"/>
        <item m="1" x="718"/>
        <item m="1" x="1014"/>
        <item m="1" x="1687"/>
        <item m="1" x="1081"/>
        <item m="1" x="726"/>
        <item m="1" x="886"/>
        <item m="1" x="1128"/>
        <item m="1" x="1439"/>
        <item m="1" x="1411"/>
        <item m="1" x="1082"/>
        <item m="1" x="663"/>
        <item m="1" x="801"/>
        <item m="1" x="1013"/>
        <item m="1" x="901"/>
        <item m="1" x="658"/>
        <item m="1" x="1611"/>
        <item m="1" x="1740"/>
        <item m="1" x="1210"/>
        <item m="1" x="1640"/>
        <item m="1" x="1700"/>
        <item m="1" x="723"/>
        <item m="1" x="1738"/>
        <item m="1" x="1476"/>
        <item m="1" x="899"/>
        <item m="1" x="1085"/>
        <item m="1" x="989"/>
        <item m="1" x="1351"/>
        <item m="1" x="922"/>
        <item m="1" x="1138"/>
        <item m="1" x="1433"/>
        <item m="1" x="1558"/>
        <item m="1" x="1061"/>
        <item m="1" x="1189"/>
        <item m="1" x="1001"/>
        <item m="1" x="927"/>
        <item m="1" x="1438"/>
        <item m="1" x="1553"/>
        <item m="1" x="1715"/>
        <item m="1" x="757"/>
        <item m="1" x="961"/>
        <item m="1" x="1401"/>
        <item m="1" x="802"/>
        <item m="1" x="1089"/>
        <item m="1" x="1470"/>
        <item m="1" x="735"/>
        <item m="1" x="945"/>
        <item m="1" x="1055"/>
        <item m="1" x="1661"/>
        <item m="1" x="894"/>
        <item m="1" x="1164"/>
        <item m="1" x="1717"/>
        <item m="1" x="845"/>
        <item m="1" x="1034"/>
        <item m="1" x="1222"/>
        <item m="1" x="1559"/>
        <item m="1" x="857"/>
        <item m="1" x="1113"/>
        <item m="1" x="955"/>
        <item m="1" x="1451"/>
        <item m="1" x="1637"/>
        <item m="1" x="763"/>
        <item m="1" x="983"/>
        <item m="1" x="1719"/>
        <item m="1" x="1684"/>
        <item m="1" x="784"/>
        <item m="1" x="1101"/>
        <item m="1" x="1625"/>
        <item m="1" x="1756"/>
        <item m="1" x="1627"/>
        <item m="1" x="1602"/>
        <item m="1" x="733"/>
        <item m="1" x="909"/>
        <item m="1" x="991"/>
        <item m="1" x="980"/>
        <item m="1" x="1207"/>
        <item m="1" x="695"/>
        <item m="1" x="1394"/>
        <item m="1" x="1465"/>
        <item m="1" x="647"/>
        <item m="1" x="1725"/>
        <item m="1" x="1587"/>
        <item m="1" x="1716"/>
        <item m="1" x="1746"/>
        <item m="1" x="1782"/>
        <item m="1" x="1720"/>
        <item m="1" x="1084"/>
        <item m="1" x="1444"/>
        <item m="1" x="1051"/>
        <item m="1" x="1457"/>
        <item m="1" x="1422"/>
        <item m="1" x="860"/>
        <item m="1" x="898"/>
        <item m="1" x="1036"/>
        <item m="1" x="1501"/>
        <item m="1" x="1021"/>
        <item m="1" x="767"/>
        <item m="1" x="1766"/>
        <item m="1" x="1516"/>
        <item m="1" x="1349"/>
        <item m="1" x="1381"/>
        <item m="1" x="1430"/>
        <item m="1" x="855"/>
        <item m="1" x="1197"/>
        <item m="1" x="1542"/>
        <item m="1" x="693"/>
        <item m="1" x="936"/>
        <item m="1" x="836"/>
        <item m="1" x="833"/>
        <item m="1" x="837"/>
        <item m="1" x="638"/>
        <item m="1" x="859"/>
        <item m="1" x="1656"/>
        <item m="1" x="660"/>
        <item m="1" x="1306"/>
        <item m="1" x="1743"/>
        <item m="1" x="1554"/>
        <item m="1" x="814"/>
        <item m="1" x="1814"/>
        <item m="1" x="743"/>
        <item m="1" x="1110"/>
        <item m="1" x="1333"/>
        <item m="1" x="789"/>
        <item m="1" x="1242"/>
        <item m="1" x="1402"/>
        <item m="1" x="1670"/>
        <item m="1" x="1572"/>
        <item m="1" x="651"/>
        <item m="1" x="1334"/>
        <item m="1" x="734"/>
        <item m="1" x="970"/>
        <item m="1" x="942"/>
        <item m="1" x="704"/>
        <item m="1" x="1297"/>
        <item m="1" x="1304"/>
        <item m="1" x="1404"/>
        <item m="1" x="1153"/>
        <item m="1" x="1653"/>
        <item m="1" x="1062"/>
        <item m="1" x="1772"/>
        <item m="1" x="1407"/>
        <item m="1" x="1298"/>
        <item m="1" x="962"/>
        <item m="1" x="1370"/>
        <item m="1" x="1668"/>
        <item m="1" x="1733"/>
        <item m="1" x="1712"/>
        <item m="1" x="1642"/>
        <item m="1" x="1391"/>
        <item m="1" x="1504"/>
        <item m="1" x="1017"/>
        <item m="1" x="1466"/>
        <item m="1" x="1291"/>
        <item m="1" x="1250"/>
        <item m="1" x="1248"/>
        <item m="1" x="1249"/>
        <item m="1" x="946"/>
        <item m="1" x="990"/>
        <item m="1" x="1603"/>
        <item m="1" x="1168"/>
        <item m="1" x="1010"/>
        <item m="1" x="1052"/>
        <item m="1" x="1098"/>
        <item m="1" x="1350"/>
        <item m="1" x="1688"/>
        <item m="1" x="1777"/>
        <item m="1" x="895"/>
        <item m="1" x="846"/>
        <item m="1" x="683"/>
        <item m="1" x="705"/>
        <item m="1" x="1002"/>
        <item m="1" x="790"/>
        <item m="1" x="1118"/>
        <item m="1" x="1654"/>
        <item m="1" x="995"/>
        <item m="1" x="787"/>
        <item m="1" x="1546"/>
        <item m="1" x="664"/>
        <item m="1" x="1672"/>
        <item m="1" x="1747"/>
        <item m="1" x="1811"/>
        <item m="1" x="1686"/>
        <item m="1" x="929"/>
        <item m="1" x="706"/>
        <item m="1" x="1170"/>
        <item m="1" x="1254"/>
        <item m="1" x="1450"/>
        <item m="1" x="1418"/>
        <item m="1" x="1454"/>
        <item m="1" x="1231"/>
        <item m="1" x="1269"/>
        <item m="1" x="1710"/>
        <item m="1" x="1473"/>
        <item m="1" x="1443"/>
        <item m="1" x="1382"/>
        <item m="1" x="1455"/>
        <item m="1" x="656"/>
        <item m="1" x="661"/>
        <item m="1" x="1264"/>
        <item m="1" x="1649"/>
        <item m="1" x="1219"/>
        <item m="1" x="1789"/>
        <item m="1" x="1188"/>
        <item m="1" x="1364"/>
        <item m="1" x="1435"/>
        <item m="1" x="1049"/>
        <item m="1" x="881"/>
        <item m="1" x="1257"/>
        <item m="1" x="943"/>
        <item m="1" x="1798"/>
        <item m="1" x="1713"/>
        <item m="1" x="1526"/>
        <item m="1" x="783"/>
        <item m="1" x="710"/>
        <item m="1" x="1283"/>
        <item m="1" x="1527"/>
        <item m="1" x="1816"/>
        <item m="1" x="1162"/>
        <item m="1" x="1763"/>
        <item m="1" x="697"/>
        <item m="1" x="811"/>
        <item m="1" x="1123"/>
        <item m="1" x="1214"/>
        <item m="1" x="1643"/>
        <item m="1" x="967"/>
        <item m="1" x="1646"/>
        <item m="1" x="1063"/>
        <item m="1" x="1635"/>
        <item m="1" x="1799"/>
        <item m="1" x="727"/>
        <item m="1" x="1783"/>
        <item m="1" x="674"/>
        <item m="1" x="1536"/>
        <item m="1" x="1154"/>
        <item m="1" x="985"/>
        <item m="1" x="948"/>
        <item m="1" x="1092"/>
        <item m="1" x="691"/>
        <item m="1" x="1776"/>
        <item m="1" x="775"/>
        <item m="1" x="796"/>
        <item m="1" x="1669"/>
        <item m="1" x="1748"/>
        <item m="1" x="1262"/>
        <item m="1" x="1403"/>
        <item m="1" x="1104"/>
        <item m="1" x="1217"/>
        <item m="1" x="1366"/>
        <item m="1" x="1483"/>
        <item m="1" x="1070"/>
        <item m="1" x="1346"/>
        <item m="1" x="1165"/>
        <item m="1" x="1802"/>
        <item m="1" x="655"/>
        <item m="1" x="1094"/>
        <item m="1" x="1035"/>
        <item m="1" x="996"/>
        <item m="1" x="1790"/>
        <item m="1" x="1608"/>
        <item m="1" x="1739"/>
        <item m="1" x="752"/>
        <item m="1" x="1750"/>
        <item m="1" x="1737"/>
        <item m="1" x="1614"/>
        <item m="1" x="849"/>
        <item m="1" x="1218"/>
        <item m="1" x="1311"/>
        <item m="1" x="1057"/>
        <item m="1" x="1655"/>
        <item m="1" x="1441"/>
        <item m="1" x="1461"/>
        <item m="1" x="1355"/>
        <item m="1" x="698"/>
        <item m="1" x="1528"/>
        <item m="1" x="1690"/>
        <item m="1" x="1095"/>
        <item m="1" x="1809"/>
        <item m="1" x="1303"/>
        <item m="1" x="890"/>
        <item m="1" x="1023"/>
        <item m="1" x="1059"/>
        <item m="1" x="1718"/>
        <item m="1" x="1702"/>
        <item m="1" x="762"/>
        <item m="1" x="764"/>
        <item m="1" x="678"/>
        <item m="1" x="1638"/>
        <item m="1" x="680"/>
        <item m="1" x="1097"/>
        <item m="1" x="997"/>
        <item m="1" x="1453"/>
        <item m="1" x="1396"/>
        <item m="1" x="1745"/>
        <item m="1" x="1677"/>
        <item m="1" x="1169"/>
        <item m="1" x="1383"/>
        <item m="1" x="1618"/>
        <item m="1" x="731"/>
        <item m="1" x="1163"/>
        <item m="1" x="1093"/>
        <item m="1" x="1787"/>
        <item m="1" x="1754"/>
        <item m="1" x="1185"/>
        <item m="1" x="791"/>
        <item m="1" x="1086"/>
        <item m="1" x="1259"/>
        <item m="1" x="713"/>
        <item m="1" x="1549"/>
        <item m="1" x="1143"/>
        <item m="1" x="953"/>
        <item m="1" x="1047"/>
        <item m="1" x="1493"/>
        <item m="1" x="1792"/>
        <item m="1" x="871"/>
        <item m="1" x="1644"/>
        <item m="1" x="865"/>
        <item m="1" x="1429"/>
        <item m="1" x="1201"/>
        <item m="1" x="1132"/>
        <item m="1" x="854"/>
        <item m="1" x="921"/>
        <item m="1" x="709"/>
        <item m="1" x="1509"/>
        <item m="1" x="1022"/>
        <item m="1" x="746"/>
        <item m="1" x="1360"/>
        <item m="1" x="1675"/>
        <item m="1" x="1215"/>
        <item m="1" x="1173"/>
        <item m="1" x="644"/>
        <item m="1" x="1780"/>
        <item m="1" x="1030"/>
        <item m="1" x="1090"/>
        <item m="1" x="1497"/>
        <item m="1" x="1774"/>
        <item m="1" x="1699"/>
        <item m="1" x="1550"/>
        <item m="1" x="1665"/>
        <item m="1" x="826"/>
        <item m="1" x="1025"/>
        <item m="1" x="858"/>
        <item m="1" x="650"/>
        <item m="1" x="1263"/>
        <item m="1" x="712"/>
        <item m="1" x="934"/>
        <item m="1" x="878"/>
        <item m="1" x="824"/>
        <item m="1" x="1779"/>
        <item m="1" x="875"/>
        <item m="1" x="1477"/>
        <item m="1" x="1689"/>
        <item m="1" x="815"/>
        <item m="1" x="719"/>
        <item m="1" x="1512"/>
        <item m="1" x="1488"/>
        <item m="1" x="1529"/>
        <item m="1" x="1448"/>
        <item m="1" x="792"/>
        <item m="1" x="1148"/>
        <item m="1" x="1416"/>
        <item m="1" x="1666"/>
        <item m="1" x="1260"/>
        <item m="1" x="1378"/>
        <item m="1" x="1722"/>
        <item m="1" x="1134"/>
        <item m="1" x="978"/>
        <item m="1" x="1211"/>
        <item m="1" x="1158"/>
        <item m="1" x="1088"/>
        <item m="1" x="1605"/>
        <item m="1" x="1292"/>
        <item m="1" x="1388"/>
        <item m="1" x="639"/>
        <item m="1" x="1184"/>
        <item m="1" x="786"/>
        <item m="1" x="1053"/>
        <item m="1" x="1191"/>
        <item m="1" x="721"/>
        <item m="1" x="838"/>
        <item m="1" x="1293"/>
        <item m="1" x="1490"/>
        <item m="1" x="1760"/>
        <item m="1" x="1803"/>
        <item m="1" x="1413"/>
        <item m="1" x="761"/>
        <item m="1" x="689"/>
        <item m="1" x="1275"/>
        <item m="1" x="897"/>
        <item m="1" x="1171"/>
        <item m="1" x="799"/>
        <item m="1" x="902"/>
        <item m="1" x="1329"/>
        <item m="1" x="1685"/>
        <item m="1" x="1616"/>
        <item m="1" x="1032"/>
        <item m="1" x="1067"/>
        <item m="1" x="1343"/>
        <item m="1" x="1773"/>
        <item m="1" x="1499"/>
        <item m="1" x="665"/>
        <item m="1" x="1727"/>
        <item m="1" x="773"/>
        <item m="1" x="1419"/>
        <item m="1" x="1464"/>
        <item m="1" x="1467"/>
        <item m="1" x="1807"/>
        <item m="1" x="700"/>
        <item m="1" x="1478"/>
        <item m="1" x="1575"/>
        <item m="1" x="1347"/>
        <item m="1" x="1517"/>
        <item m="1" x="759"/>
        <item m="1" x="1151"/>
        <item m="1" x="998"/>
        <item m="1" x="1610"/>
        <item m="1" x="1705"/>
        <item m="1" x="1234"/>
        <item m="1" x="1673"/>
        <item m="1" x="1721"/>
        <item m="1" x="1074"/>
        <item m="1" x="1577"/>
        <item m="1" x="1440"/>
        <item m="1" x="1723"/>
        <item m="1" x="1767"/>
        <item m="1" x="1505"/>
        <item m="1" x="1115"/>
        <item m="1" x="920"/>
        <item m="1" x="1755"/>
        <item m="1" x="1302"/>
        <item m="1" x="1276"/>
        <item m="1" x="1285"/>
        <item m="1" x="1806"/>
        <item m="1" x="1530"/>
        <item m="1" x="1225"/>
        <item m="1" x="1494"/>
        <item m="1" x="1471"/>
        <item m="1" x="1087"/>
        <item m="1" x="988"/>
        <item m="1" x="1487"/>
        <item m="1" x="882"/>
        <item m="1" x="839"/>
        <item m="1" x="781"/>
        <item m="1" x="1768"/>
        <item m="1" x="1384"/>
        <item m="1" x="1119"/>
        <item m="1" x="1200"/>
        <item m="1" x="681"/>
        <item m="1" x="1757"/>
        <item m="1" x="1308"/>
        <item m="1" x="1456"/>
        <item m="1" x="904"/>
        <item m="1" x="1588"/>
        <item m="1" x="1091"/>
        <item m="1" x="984"/>
        <item m="1" x="1812"/>
        <item m="1" x="1114"/>
        <item m="1" x="1753"/>
        <item m="1" x="1339"/>
        <item m="1" x="1015"/>
        <item m="1" x="806"/>
        <item m="1" x="749"/>
        <item m="1" x="1043"/>
        <item m="1" x="740"/>
        <item m="1" x="711"/>
        <item m="1" x="728"/>
        <item m="1" x="1007"/>
        <item m="1" x="852"/>
        <item m="1" x="1159"/>
        <item m="1" x="1216"/>
        <item m="1" x="1315"/>
        <item m="1" x="1186"/>
        <item m="1" x="1519"/>
        <item m="1" x="1583"/>
        <item m="1" x="795"/>
        <item m="1" x="805"/>
        <item m="1" x="994"/>
        <item m="1" x="1136"/>
        <item m="1" x="926"/>
        <item m="1" x="1479"/>
        <item m="1" x="1229"/>
        <item m="1" x="1146"/>
        <item m="1" x="1279"/>
        <item m="1" x="1585"/>
        <item m="1" x="1523"/>
        <item m="1" x="1609"/>
        <item m="1" x="1365"/>
        <item m="1" x="785"/>
        <item m="1" x="1791"/>
        <item m="1" x="1204"/>
        <item m="1" x="819"/>
        <item m="1" x="643"/>
        <item m="1" x="1788"/>
        <item m="1" x="1272"/>
        <item m="1" x="1239"/>
        <item m="1" x="1011"/>
        <item m="1" x="891"/>
        <item m="1" x="975"/>
        <item m="1" x="1129"/>
        <item m="1" x="1704"/>
        <item m="1" x="1623"/>
        <item m="1" x="999"/>
        <item m="1" x="1072"/>
        <item m="1" x="1079"/>
        <item m="1" x="1617"/>
        <item m="1" x="1220"/>
        <item m="1" x="692"/>
        <item m="1" x="1253"/>
        <item m="1" x="1532"/>
        <item m="1" x="1658"/>
        <item m="1" x="1551"/>
        <item m="1" x="1359"/>
        <item m="1" x="1657"/>
        <item m="1" x="671"/>
        <item m="1" x="1574"/>
        <item m="1" x="653"/>
        <item m="1" x="993"/>
        <item m="1" x="657"/>
        <item m="1" x="816"/>
        <item m="1" x="906"/>
        <item m="1" x="912"/>
        <item m="1" x="1330"/>
        <item m="1" x="1584"/>
        <item m="1" x="1111"/>
        <item m="1" x="682"/>
        <item m="1" x="888"/>
        <item m="1" x="676"/>
        <item m="1" x="1671"/>
        <item m="1" x="896"/>
        <item m="1" x="1232"/>
        <item m="1" x="1691"/>
        <item m="1" x="1018"/>
        <item m="1" x="960"/>
        <item m="1" x="1356"/>
        <item m="1" x="913"/>
        <item m="1" x="1221"/>
        <item m="1" x="1515"/>
        <item m="1" x="654"/>
        <item m="1" x="1167"/>
        <item m="1" x="1286"/>
        <item m="1" x="778"/>
        <item m="1" x="1120"/>
        <item m="1" x="1255"/>
        <item m="1" x="1006"/>
        <item m="1" x="1044"/>
        <item m="1" x="771"/>
        <item m="1" x="1177"/>
        <item m="1" x="641"/>
        <item m="1" x="1313"/>
        <item m="1" x="1706"/>
        <item m="1" x="1427"/>
        <item m="1" x="1421"/>
        <item m="1" x="1320"/>
        <item m="1" x="646"/>
        <item m="1" x="1452"/>
        <item m="1" x="1495"/>
        <item m="1" x="1301"/>
        <item m="1" x="645"/>
        <item m="1" x="1652"/>
        <item m="1" x="1619"/>
        <item m="1" x="649"/>
        <item m="1" x="928"/>
        <item m="1" x="1318"/>
        <item m="1" x="1573"/>
        <item m="1" x="770"/>
        <item m="1" x="666"/>
        <item m="1" x="825"/>
        <item m="1" x="716"/>
        <item m="1" x="1124"/>
        <item m="1" x="937"/>
        <item m="1" x="935"/>
        <item m="1" x="1106"/>
        <item m="1" x="1208"/>
        <item m="1" x="1112"/>
        <item m="1" x="1309"/>
        <item m="1" x="1161"/>
        <item m="1" x="1026"/>
        <item m="1" x="1141"/>
        <item m="1" x="1634"/>
        <item m="1" x="1729"/>
        <item m="1" x="986"/>
        <item m="1" x="1709"/>
        <item m="1" x="751"/>
        <item m="1" x="1698"/>
        <item m="1" x="1395"/>
        <item m="1" x="1566"/>
        <item m="1" x="1645"/>
        <item m="1" x="1325"/>
        <item m="1" x="1537"/>
        <item m="1" x="829"/>
        <item m="1" x="812"/>
        <item m="1" x="1434"/>
        <item m="1" x="1406"/>
        <item m="1" x="968"/>
        <item m="1" x="1804"/>
        <item m="1" x="1376"/>
        <item m="1" x="1116"/>
        <item m="1" x="1190"/>
        <item m="1" x="1149"/>
        <item m="1" x="1659"/>
        <item m="1" x="1663"/>
        <item m="1" x="659"/>
        <item m="1" x="1543"/>
        <item m="1" x="1589"/>
        <item m="1" x="708"/>
        <item m="1" x="1080"/>
        <item m="1" x="1071"/>
        <item m="1" x="1578"/>
        <item m="1" x="1277"/>
        <item m="1" x="1481"/>
        <item m="1" x="1147"/>
        <item m="1" x="1498"/>
        <item m="1" x="686"/>
        <item m="1" x="809"/>
        <item m="1" x="1778"/>
        <item m="1" x="1398"/>
        <item m="1" x="1770"/>
        <item m="1" x="690"/>
        <item m="1" x="950"/>
        <item m="1" x="766"/>
        <item m="1" x="699"/>
        <item m="1" x="714"/>
        <item m="1" x="1266"/>
        <item m="1" x="1299"/>
        <item m="1" x="971"/>
        <item m="1" x="1389"/>
        <item m="1" x="1707"/>
        <item m="1" x="1058"/>
        <item m="1" x="1137"/>
        <item m="1" x="1287"/>
        <item m="1" x="1775"/>
        <item m="1" x="952"/>
        <item m="1" x="964"/>
        <item m="1" x="974"/>
        <item m="1" x="1595"/>
        <item m="1" x="1731"/>
        <item m="1" x="648"/>
        <item m="1" x="1475"/>
        <item m="1" x="1771"/>
        <item m="1" x="872"/>
        <item m="1" x="1187"/>
        <item m="1" x="1808"/>
        <item m="1" x="1714"/>
        <item m="1" x="861"/>
        <item m="1" x="973"/>
        <item m="1" x="1060"/>
        <item m="1" x="1385"/>
        <item m="1" x="1582"/>
        <item m="1" x="817"/>
        <item m="1" x="1288"/>
        <item m="1" x="813"/>
        <item m="1" x="782"/>
        <item m="1" x="730"/>
        <item m="1" x="1701"/>
        <item m="1" x="1294"/>
        <item m="1" x="1742"/>
        <item m="1" x="1135"/>
        <item m="1" x="1759"/>
        <item m="1" x="1511"/>
        <item m="1" x="800"/>
        <item m="1" x="1615"/>
        <item m="1" x="1629"/>
        <item m="1" x="1289"/>
        <item m="1" x="1664"/>
        <item m="1" x="1502"/>
        <item m="1" x="1367"/>
        <item m="1" x="684"/>
        <item m="1" x="1513"/>
        <item m="1" x="1245"/>
        <item m="1" x="1178"/>
        <item m="1" x="1521"/>
        <item m="1" x="1105"/>
        <item m="1" x="739"/>
        <item m="1" x="911"/>
        <item m="1" x="688"/>
        <item m="1" x="1037"/>
        <item m="1" x="1415"/>
        <item m="1" x="1000"/>
        <item m="1" x="863"/>
        <item m="1" x="1078"/>
        <item m="1" x="756"/>
        <item m="1" x="1008"/>
        <item m="1" x="879"/>
        <item m="1" x="1230"/>
        <item m="1" x="1817"/>
        <item m="1" x="1271"/>
        <item m="1" x="867"/>
        <item m="1" x="1144"/>
        <item m="1" x="850"/>
        <item m="1" x="903"/>
        <item m="1" x="1195"/>
        <item m="1" x="1463"/>
        <item m="1" x="1180"/>
        <item m="1" x="1630"/>
        <item m="1" x="1192"/>
        <item m="1" x="1426"/>
        <item m="1" x="741"/>
        <item m="1" x="1224"/>
        <item m="1" x="864"/>
        <item m="1" x="794"/>
        <item m="1" x="1520"/>
        <item m="1" x="835"/>
        <item m="1" x="1544"/>
        <item m="1" x="736"/>
        <item m="1" x="1361"/>
        <item m="1" x="1368"/>
        <item m="1" x="772"/>
        <item m="1" x="1290"/>
        <item m="1" x="668"/>
        <item m="1" x="1491"/>
        <item m="1" x="1196"/>
        <item m="1" x="1417"/>
        <item m="1" x="1386"/>
        <item m="1" x="1606"/>
        <item m="1" x="1379"/>
        <item m="1" x="957"/>
        <item m="1" x="1458"/>
        <item m="1" x="1592"/>
        <item m="1" x="1282"/>
        <item m="1" x="1414"/>
        <item m="1" x="747"/>
        <item m="1" x="1580"/>
        <item m="1" x="1237"/>
        <item m="1" x="1102"/>
        <item m="1" x="1486"/>
        <item m="1" x="1012"/>
        <item m="1" x="1335"/>
        <item m="1" x="869"/>
        <item m="1" x="965"/>
        <item m="1" x="1362"/>
        <item m="1" x="1131"/>
        <item m="1" x="675"/>
        <item m="1" x="1009"/>
        <item m="1" x="1489"/>
        <item m="1" x="1591"/>
        <item m="1" x="694"/>
        <item m="1" x="979"/>
        <item m="1" x="914"/>
        <item m="1" x="1247"/>
        <item m="1" x="1340"/>
        <item m="1" x="780"/>
        <item m="1" x="1762"/>
        <item m="1" x="745"/>
        <item m="1" x="818"/>
        <item m="1" x="1599"/>
        <item m="1" x="1107"/>
        <item m="1" x="1121"/>
        <item m="1" x="1175"/>
        <item m="1" x="750"/>
        <item m="1" x="1029"/>
        <item m="1" x="1424"/>
        <item m="1" x="1336"/>
        <item m="1" x="1126"/>
        <item m="1" x="1073"/>
        <item m="1" x="703"/>
        <item m="1" x="941"/>
        <item m="1" x="1405"/>
        <item m="1" x="1039"/>
        <item m="1" x="1202"/>
        <item m="1" x="1139"/>
        <item m="1" x="1321"/>
        <item m="1" x="685"/>
        <item m="1" x="1166"/>
        <item m="1" x="840"/>
        <item m="1" x="1243"/>
        <item m="1" x="1369"/>
        <item m="1" x="1445"/>
        <item m="1" x="1380"/>
        <item m="1" x="1341"/>
        <item m="1" x="1267"/>
        <item m="1" x="1678"/>
        <item m="1" x="1570"/>
        <item m="1" x="821"/>
        <item m="1" x="1562"/>
        <item m="1" x="1016"/>
        <item m="1" x="1326"/>
        <item m="1" x="732"/>
        <item m="1" x="1305"/>
        <item m="1" x="1172"/>
        <item m="1" x="1604"/>
        <item m="1" x="758"/>
        <item m="1" x="1815"/>
        <item m="1" x="797"/>
        <item m="1" x="737"/>
        <item m="1" x="1307"/>
        <item m="1" x="1507"/>
        <item m="1" x="1410"/>
        <item m="1" x="696"/>
        <item m="1" x="848"/>
        <item m="1" x="1636"/>
        <item m="1" x="1576"/>
        <item m="1" x="831"/>
        <item m="1" x="804"/>
        <item m="1" x="1099"/>
        <item m="1" x="720"/>
        <item m="1" x="1327"/>
        <item m="1" x="760"/>
        <item m="1" x="930"/>
        <item m="1" x="1227"/>
        <item m="1" x="1758"/>
        <item m="1" x="798"/>
        <item m="1" x="1068"/>
        <item m="1" x="915"/>
        <item m="1" x="1077"/>
        <item m="1" x="1631"/>
        <item m="1" x="1514"/>
        <item m="1" x="976"/>
        <item m="1" x="729"/>
        <item m="1" x="1679"/>
        <item m="1" x="842"/>
        <item m="1" x="1624"/>
        <item m="1" x="1181"/>
        <item m="1" x="1565"/>
        <item m="1" x="924"/>
        <item m="1" x="1096"/>
        <item m="1" x="1581"/>
        <item m="1" x="1769"/>
        <item m="1" x="1545"/>
        <item m="1" x="944"/>
        <item m="1" x="887"/>
        <item m="1" x="1590"/>
        <item m="1" x="1354"/>
        <item m="1" x="1198"/>
        <item m="1" x="1622"/>
        <item m="1" x="670"/>
        <item m="1" x="667"/>
        <item m="1" x="1342"/>
        <item m="1" x="1482"/>
        <item m="1" x="1437"/>
        <item m="1" x="1620"/>
        <item m="1" x="1145"/>
        <item m="1" x="892"/>
        <item m="1" x="966"/>
        <item m="1" x="1496"/>
        <item m="1" x="1048"/>
        <item m="1" x="1278"/>
        <item m="1" x="1693"/>
        <item m="1" x="931"/>
        <item m="1" x="1268"/>
        <item m="1" x="652"/>
        <item m="1" x="98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23"/>
        <item x="617"/>
        <item x="618"/>
        <item x="620"/>
        <item x="619"/>
        <item x="622"/>
        <item x="621"/>
        <item x="624"/>
        <item x="625"/>
        <item x="626"/>
        <item x="627"/>
        <item x="628"/>
        <item x="629"/>
        <item x="632"/>
        <item x="633"/>
        <item x="631"/>
        <item x="634"/>
        <item x="630"/>
        <item x="635"/>
        <item x="636"/>
        <item m="1" x="969"/>
        <item m="1" x="1730"/>
        <item m="1" x="672"/>
        <item m="1" x="63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25">
    <i>
      <x/>
    </i>
    <i r="1">
      <x v="1801"/>
    </i>
    <i r="2">
      <x v="8"/>
    </i>
    <i r="1">
      <x v="1802"/>
    </i>
    <i r="2">
      <x v="3"/>
    </i>
    <i r="2">
      <x v="8"/>
    </i>
    <i r="2">
      <x v="10"/>
    </i>
    <i r="1">
      <x v="1804"/>
    </i>
    <i r="2">
      <x v="3"/>
    </i>
    <i r="2">
      <x v="8"/>
    </i>
    <i r="2">
      <x v="10"/>
    </i>
    <i r="1">
      <x v="1805"/>
    </i>
    <i r="2">
      <x v="3"/>
    </i>
    <i r="2">
      <x v="8"/>
    </i>
    <i r="1">
      <x v="1807"/>
    </i>
    <i r="2">
      <x v="3"/>
    </i>
    <i r="2">
      <x v="8"/>
    </i>
    <i r="2">
      <x v="10"/>
    </i>
    <i r="1">
      <x v="1812"/>
    </i>
    <i r="2">
      <x v="3"/>
    </i>
    <i r="2">
      <x v="8"/>
    </i>
    <i r="2">
      <x v="10"/>
    </i>
    <i r="1">
      <x v="1813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5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2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56" totalsRowShown="0" totalsRowDxfId="28">
  <autoFilter ref="A1:C1556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1499" totalsRowShown="0">
  <autoFilter ref="A1:T11499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sortState xmlns:xlrd2="http://schemas.microsoft.com/office/spreadsheetml/2017/richdata2" ref="A10935:T10978">
    <sortCondition ref="B1:B10978"/>
  </sortState>
  <tableColumns count="20">
    <tableColumn id="1" xr3:uid="{5BF112CC-BAD1-48FD-B930-E0EF8CA67570}" name="App"/>
    <tableColumn id="2" xr3:uid="{F44F7455-95E4-448C-84F7-0BD5E8515FF2}" name="Filter" dataDxfId="1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7"/>
    <tableColumn id="7" xr3:uid="{D69C8A00-2CB4-4F31-920A-C1D332375D40}" name="type"/>
    <tableColumn id="9" xr3:uid="{3D246B09-CC89-411A-9E7E-B79496797F29}" name="LFF_ID" dataDxfId="1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5">
      <calculatedColumnFormula>Proc[[#This Row],[Requested]]=Proc[[#This Row],[CurrentParent]]</calculatedColumnFormula>
    </tableColumn>
    <tableColumn id="24" xr3:uid="{9DAA192A-7AAB-4460-A9EA-787D5AF7E069}" name="Sector" dataDxfId="1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3"/>
    <tableColumn id="15" xr3:uid="{F0BFEDC5-AB85-4752-8DBE-1E2D2A86C38C}" name="DateOpened" dataDxfId="12"/>
    <tableColumn id="17" xr3:uid="{78B7D816-31FE-4F8F-8018-91CE8D5DE9A2}" name="DateMapped" dataDxfId="11"/>
    <tableColumn id="16" xr3:uid="{37F76675-DAA7-497A-B0C3-D5ADC87396FC}" name="DateClosed" dataDxfId="10"/>
    <tableColumn id="23" xr3:uid="{77371810-6F86-4EEF-85D0-5FCFC20B88DC}" name="Delayed?" dataDxfId="9">
      <calculatedColumnFormula>IF(Proc[[#This Row],[DaysAgeing]]&gt;5,"yep","on track")</calculatedColumnFormula>
    </tableColumn>
    <tableColumn id="18" xr3:uid="{6AC4A96E-CE6C-49CA-A4F1-794160BB5940}" name="DaysAgeing" dataDxfId="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7"/>
    <tableColumn id="22" xr3:uid="{87389AE1-9ECE-4C7F-80F9-48A35BE78A62}" name="Prognosis" dataDxfId="6"/>
    <tableColumn id="8" xr3:uid="{F8F46256-1139-4BEC-A94B-210199328D25}" name="Int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8" totalsRowShown="0">
  <autoFilter ref="A1:B15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B22" sqref="B22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4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313</v>
      </c>
    </row>
    <row r="5" spans="1:2">
      <c r="A5" s="80" t="s">
        <v>369</v>
      </c>
      <c r="B5" s="155">
        <v>309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3</v>
      </c>
    </row>
    <row r="14" spans="1:2">
      <c r="A14" s="13" t="s">
        <v>567</v>
      </c>
      <c r="B14" s="155">
        <v>368</v>
      </c>
    </row>
    <row r="15" spans="1:2">
      <c r="A15" s="80" t="s">
        <v>369</v>
      </c>
      <c r="B15" s="155">
        <v>358</v>
      </c>
    </row>
    <row r="16" spans="1:2">
      <c r="A16" s="80" t="s">
        <v>404</v>
      </c>
      <c r="B16" s="155">
        <v>9</v>
      </c>
    </row>
    <row r="17" spans="1:2">
      <c r="A17" s="80" t="s">
        <v>370</v>
      </c>
      <c r="B17" s="155">
        <v>1</v>
      </c>
    </row>
    <row r="18" spans="1:2">
      <c r="A18" s="13" t="s">
        <v>568</v>
      </c>
      <c r="B18" s="155">
        <v>440</v>
      </c>
    </row>
    <row r="19" spans="1:2">
      <c r="A19" s="80" t="s">
        <v>369</v>
      </c>
      <c r="B19" s="155">
        <v>408</v>
      </c>
    </row>
    <row r="20" spans="1:2">
      <c r="A20" s="80" t="s">
        <v>370</v>
      </c>
      <c r="B20" s="155">
        <v>23</v>
      </c>
    </row>
    <row r="21" spans="1:2">
      <c r="A21" s="80" t="s">
        <v>377</v>
      </c>
      <c r="B21" s="155">
        <v>8</v>
      </c>
    </row>
    <row r="22" spans="1:2">
      <c r="A22" s="80" t="s">
        <v>691</v>
      </c>
      <c r="B22" s="155">
        <v>1</v>
      </c>
    </row>
    <row r="23" spans="1:2">
      <c r="A23" s="13" t="s">
        <v>569</v>
      </c>
      <c r="B23" s="155">
        <v>527</v>
      </c>
    </row>
    <row r="24" spans="1:2">
      <c r="A24" s="80" t="s">
        <v>369</v>
      </c>
      <c r="B24" s="155">
        <v>401</v>
      </c>
    </row>
    <row r="25" spans="1:2">
      <c r="A25" s="80" t="s">
        <v>370</v>
      </c>
      <c r="B25" s="155">
        <v>117</v>
      </c>
    </row>
    <row r="26" spans="1:2">
      <c r="A26" s="80" t="s">
        <v>377</v>
      </c>
      <c r="B26" s="155">
        <v>9</v>
      </c>
    </row>
    <row r="27" spans="1:2">
      <c r="A27" s="13" t="s">
        <v>4890</v>
      </c>
      <c r="B27" s="155">
        <v>4</v>
      </c>
    </row>
    <row r="28" spans="1:2">
      <c r="A28" s="80" t="s">
        <v>369</v>
      </c>
      <c r="B28" s="155">
        <v>4</v>
      </c>
    </row>
    <row r="29" spans="1:2">
      <c r="A29" s="13" t="s">
        <v>5014</v>
      </c>
      <c r="B29" s="155">
        <v>5</v>
      </c>
    </row>
    <row r="30" spans="1:2">
      <c r="A30" s="80" t="s">
        <v>369</v>
      </c>
      <c r="B30" s="155">
        <v>5</v>
      </c>
    </row>
    <row r="31" spans="1:2">
      <c r="A31" s="13" t="s">
        <v>381</v>
      </c>
      <c r="B31" s="155">
        <v>1657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4" zoomScale="115" zoomScaleNormal="115" workbookViewId="0">
      <selection activeCell="D27" sqref="D2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4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342</v>
      </c>
      <c r="C5"/>
      <c r="D5"/>
      <c r="E5"/>
    </row>
    <row r="6" spans="1:6">
      <c r="A6" s="80" t="s">
        <v>13334</v>
      </c>
      <c r="B6" s="155">
        <v>1</v>
      </c>
      <c r="C6" s="92"/>
      <c r="D6" s="90"/>
      <c r="E6" s="90"/>
    </row>
    <row r="7" spans="1:6">
      <c r="A7" s="81" t="s">
        <v>370</v>
      </c>
      <c r="B7" s="155">
        <v>1</v>
      </c>
      <c r="C7"/>
      <c r="D7"/>
      <c r="E7"/>
    </row>
    <row r="8" spans="1:6">
      <c r="A8" s="80" t="s">
        <v>13335</v>
      </c>
      <c r="B8" s="155">
        <v>68</v>
      </c>
      <c r="C8" s="35"/>
      <c r="D8" s="90"/>
      <c r="E8" s="90"/>
    </row>
    <row r="9" spans="1:6">
      <c r="A9" s="81" t="s">
        <v>369</v>
      </c>
      <c r="B9" s="155">
        <v>43</v>
      </c>
      <c r="C9"/>
      <c r="D9"/>
    </row>
    <row r="10" spans="1:6">
      <c r="A10" s="81" t="s">
        <v>370</v>
      </c>
      <c r="B10" s="155">
        <v>20</v>
      </c>
      <c r="C10" s="32"/>
      <c r="D10" s="90"/>
      <c r="E10" s="90"/>
    </row>
    <row r="11" spans="1:6">
      <c r="A11" s="81" t="s">
        <v>377</v>
      </c>
      <c r="B11" s="155">
        <v>5</v>
      </c>
      <c r="C11"/>
      <c r="D11"/>
    </row>
    <row r="12" spans="1:6">
      <c r="A12" s="80" t="s">
        <v>13427</v>
      </c>
      <c r="B12" s="155">
        <v>94</v>
      </c>
      <c r="C12" s="92"/>
      <c r="D12"/>
    </row>
    <row r="13" spans="1:6">
      <c r="A13" s="81" t="s">
        <v>369</v>
      </c>
      <c r="B13" s="155">
        <v>71</v>
      </c>
      <c r="C13"/>
      <c r="D13"/>
    </row>
    <row r="14" spans="1:6">
      <c r="A14" s="81" t="s">
        <v>370</v>
      </c>
      <c r="B14" s="155">
        <v>22</v>
      </c>
      <c r="C14" s="92"/>
      <c r="D14"/>
    </row>
    <row r="15" spans="1:6">
      <c r="A15" s="81" t="s">
        <v>377</v>
      </c>
      <c r="B15" s="155">
        <v>1</v>
      </c>
      <c r="C15"/>
      <c r="D15" s="90"/>
      <c r="E15" s="90"/>
    </row>
    <row r="16" spans="1:6">
      <c r="A16" s="80" t="s">
        <v>13514</v>
      </c>
      <c r="B16" s="155">
        <v>13</v>
      </c>
      <c r="C16"/>
      <c r="D16"/>
    </row>
    <row r="17" spans="1:6">
      <c r="A17" s="81" t="s">
        <v>369</v>
      </c>
      <c r="B17" s="155">
        <v>12</v>
      </c>
      <c r="C17"/>
      <c r="D17" s="90"/>
      <c r="E17" s="90"/>
    </row>
    <row r="18" spans="1:6">
      <c r="A18" s="81" t="s">
        <v>370</v>
      </c>
      <c r="B18" s="155">
        <v>1</v>
      </c>
      <c r="C18" s="92"/>
      <c r="D18"/>
    </row>
    <row r="19" spans="1:6">
      <c r="A19" s="80" t="s">
        <v>13750</v>
      </c>
      <c r="B19" s="155">
        <v>126</v>
      </c>
      <c r="C19" s="29"/>
      <c r="D19"/>
    </row>
    <row r="20" spans="1:6">
      <c r="A20" s="81" t="s">
        <v>369</v>
      </c>
      <c r="B20" s="155">
        <v>26</v>
      </c>
      <c r="C20" s="92"/>
    </row>
    <row r="21" spans="1:6" ht="17.25" customHeight="1">
      <c r="A21" s="81" t="s">
        <v>370</v>
      </c>
      <c r="B21" s="155">
        <v>95</v>
      </c>
      <c r="F21" s="157"/>
    </row>
    <row r="22" spans="1:6">
      <c r="A22" s="81" t="s">
        <v>377</v>
      </c>
      <c r="B22" s="155">
        <v>5</v>
      </c>
    </row>
    <row r="23" spans="1:6">
      <c r="A23" s="80" t="s">
        <v>13817</v>
      </c>
      <c r="B23" s="155">
        <v>31</v>
      </c>
    </row>
    <row r="24" spans="1:6">
      <c r="A24" s="81" t="s">
        <v>369</v>
      </c>
      <c r="B24" s="155">
        <v>28</v>
      </c>
    </row>
    <row r="25" spans="1:6">
      <c r="A25" s="81" t="s">
        <v>370</v>
      </c>
      <c r="B25" s="155">
        <v>2</v>
      </c>
      <c r="D25" s="90"/>
      <c r="E25" s="90"/>
    </row>
    <row r="26" spans="1:6">
      <c r="A26" s="81" t="s">
        <v>377</v>
      </c>
      <c r="B26" s="155">
        <v>1</v>
      </c>
      <c r="C26" s="92"/>
    </row>
    <row r="27" spans="1:6">
      <c r="A27" s="80" t="s">
        <v>13870</v>
      </c>
      <c r="B27" s="155">
        <v>9</v>
      </c>
    </row>
    <row r="28" spans="1:6">
      <c r="A28" s="81" t="s">
        <v>404</v>
      </c>
      <c r="B28" s="155">
        <v>9</v>
      </c>
    </row>
    <row r="29" spans="1:6">
      <c r="A29" s="13" t="s">
        <v>381</v>
      </c>
      <c r="B29" s="155">
        <v>342</v>
      </c>
    </row>
    <row r="31" spans="1:6">
      <c r="C31" s="21"/>
    </row>
    <row r="32" spans="1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56"/>
  <sheetViews>
    <sheetView topLeftCell="A1527" workbookViewId="0">
      <selection activeCell="A1554" sqref="A155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  <row r="1534" spans="1:3">
      <c r="A1534" t="s">
        <v>13211</v>
      </c>
      <c r="B1534">
        <v>1</v>
      </c>
      <c r="C1534" s="161" t="s">
        <v>4</v>
      </c>
    </row>
    <row r="1535" spans="1:3">
      <c r="A1535" t="s">
        <v>13212</v>
      </c>
      <c r="B1535">
        <v>3</v>
      </c>
      <c r="C1535" s="161" t="s">
        <v>4</v>
      </c>
    </row>
    <row r="1536" spans="1:3">
      <c r="A1536" t="s">
        <v>13214</v>
      </c>
      <c r="B1536">
        <v>3</v>
      </c>
      <c r="C1536" s="161" t="s">
        <v>4</v>
      </c>
    </row>
    <row r="1537" spans="1:3">
      <c r="A1537" t="s">
        <v>13218</v>
      </c>
      <c r="B1537">
        <v>2</v>
      </c>
      <c r="C1537" s="161" t="s">
        <v>4</v>
      </c>
    </row>
    <row r="1538" spans="1:3">
      <c r="A1538" t="s">
        <v>13219</v>
      </c>
      <c r="B1538">
        <v>13</v>
      </c>
      <c r="C1538" s="161" t="s">
        <v>4</v>
      </c>
    </row>
    <row r="1539" spans="1:3">
      <c r="A1539" t="s">
        <v>13237</v>
      </c>
      <c r="B1539">
        <v>7</v>
      </c>
      <c r="C1539" s="161" t="s">
        <v>4</v>
      </c>
    </row>
    <row r="1540" spans="1:3">
      <c r="A1540" t="s">
        <v>13238</v>
      </c>
      <c r="B1540">
        <v>1</v>
      </c>
      <c r="C1540" s="161" t="s">
        <v>4</v>
      </c>
    </row>
    <row r="1541" spans="1:3">
      <c r="A1541" t="s">
        <v>13252</v>
      </c>
      <c r="B1541">
        <v>16</v>
      </c>
      <c r="C1541" s="161" t="s">
        <v>4</v>
      </c>
    </row>
    <row r="1542" spans="1:3">
      <c r="A1542" t="s">
        <v>13270</v>
      </c>
      <c r="B1542">
        <v>17</v>
      </c>
      <c r="C1542" s="162" t="s">
        <v>4</v>
      </c>
    </row>
    <row r="1543" spans="1:3">
      <c r="A1543" t="s">
        <v>13271</v>
      </c>
      <c r="B1543">
        <v>25</v>
      </c>
      <c r="C1543" s="162" t="s">
        <v>4</v>
      </c>
    </row>
    <row r="1544" spans="1:3">
      <c r="A1544" t="s">
        <v>13298</v>
      </c>
      <c r="B1544">
        <v>1</v>
      </c>
      <c r="C1544" s="164" t="s">
        <v>4</v>
      </c>
    </row>
    <row r="1545" spans="1:3">
      <c r="A1545" t="s">
        <v>13301</v>
      </c>
      <c r="B1545">
        <v>1</v>
      </c>
      <c r="C1545" s="164" t="s">
        <v>4</v>
      </c>
    </row>
    <row r="1546" spans="1:3">
      <c r="A1546" t="s">
        <v>13304</v>
      </c>
      <c r="B1546">
        <v>1</v>
      </c>
      <c r="C1546" s="164" t="s">
        <v>4</v>
      </c>
    </row>
    <row r="1547" spans="1:3">
      <c r="A1547" t="s">
        <v>13332</v>
      </c>
      <c r="B1547">
        <v>2</v>
      </c>
      <c r="C1547" s="164" t="s">
        <v>4</v>
      </c>
    </row>
    <row r="1548" spans="1:3">
      <c r="A1548" t="s">
        <v>13327</v>
      </c>
      <c r="B1548">
        <v>1</v>
      </c>
      <c r="C1548" s="164" t="s">
        <v>4</v>
      </c>
    </row>
    <row r="1549" spans="1:3">
      <c r="A1549" t="s">
        <v>13308</v>
      </c>
      <c r="B1549">
        <v>17</v>
      </c>
      <c r="C1549" s="164" t="s">
        <v>4</v>
      </c>
    </row>
    <row r="1550" spans="1:3">
      <c r="A1550" t="s">
        <v>13540</v>
      </c>
      <c r="B1550">
        <v>4</v>
      </c>
      <c r="C1550" s="164" t="s">
        <v>4</v>
      </c>
    </row>
    <row r="1551" spans="1:3">
      <c r="A1551" t="s">
        <v>13759</v>
      </c>
      <c r="B1551">
        <v>6</v>
      </c>
      <c r="C1551" s="164" t="s">
        <v>4</v>
      </c>
    </row>
    <row r="1552" spans="1:3">
      <c r="A1552" t="s">
        <v>13630</v>
      </c>
      <c r="B1552">
        <v>49</v>
      </c>
      <c r="C1552" s="164" t="s">
        <v>4</v>
      </c>
    </row>
    <row r="1553" spans="1:3">
      <c r="A1553" t="s">
        <v>13777</v>
      </c>
      <c r="B1553">
        <v>41</v>
      </c>
      <c r="C1553" s="164" t="s">
        <v>4</v>
      </c>
    </row>
    <row r="1554" spans="1:3">
      <c r="A1554" t="s">
        <v>13576</v>
      </c>
      <c r="B1554">
        <v>33</v>
      </c>
      <c r="C1554" s="164" t="s">
        <v>4</v>
      </c>
    </row>
    <row r="1555" spans="1:3">
      <c r="A1555" t="s">
        <v>13307</v>
      </c>
      <c r="B1555">
        <v>2</v>
      </c>
      <c r="C1555" s="164" t="s">
        <v>4</v>
      </c>
    </row>
    <row r="1556" spans="1:3">
      <c r="A1556" t="s">
        <v>13426</v>
      </c>
      <c r="B1556">
        <v>23</v>
      </c>
      <c r="C1556" s="164" t="s">
        <v>4</v>
      </c>
    </row>
  </sheetData>
  <conditionalFormatting sqref="A2:A1048576">
    <cfRule type="duplicateValues" dxfId="31" priority="4"/>
  </conditionalFormatting>
  <conditionalFormatting sqref="A1284">
    <cfRule type="duplicateValues" dxfId="30" priority="2"/>
  </conditionalFormatting>
  <conditionalFormatting sqref="A1292">
    <cfRule type="duplicateValues" dxfId="2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1499"/>
  <sheetViews>
    <sheetView tabSelected="1" topLeftCell="A11380" zoomScaleNormal="100" workbookViewId="0">
      <selection activeCell="C11499" sqref="C1149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352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327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327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327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327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327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327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327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327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327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327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327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323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320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320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320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320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320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320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320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320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320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320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320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320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320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320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320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320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320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320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320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320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320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320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320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320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320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320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320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320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320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320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320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320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320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320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320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320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320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320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320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320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320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319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319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319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319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319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319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319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319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319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319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319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319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319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319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319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319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319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319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319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319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319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319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319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319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319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319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319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319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319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319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319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319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319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319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319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319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319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319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319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319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319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319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319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319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319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319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319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319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319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319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319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319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319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319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319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319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319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319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319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318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318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318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318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318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317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317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315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315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314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311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311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311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311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311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311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311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311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311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311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311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311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311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311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311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311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311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311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311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311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311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310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310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310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310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310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305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305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305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300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300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300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300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300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300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300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300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300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300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300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300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300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300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300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300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300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300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296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296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296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291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290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290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290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290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290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290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290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290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290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290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290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290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276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276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275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275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275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265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250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250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250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250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250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250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250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250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250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250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250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250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250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250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250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250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250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250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250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250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247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247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247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247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246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246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246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246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246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246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246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246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246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246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246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246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246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246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246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246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246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246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246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246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246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246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246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246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246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246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246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246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246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246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245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245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245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245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245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245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245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245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245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245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245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245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245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245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245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245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245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245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241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241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241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241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241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241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241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241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241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241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241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241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241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241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241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241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241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241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241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241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241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241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241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241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241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241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241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241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241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241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241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241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241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241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241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241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241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241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241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241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241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241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241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241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241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241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241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241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241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241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241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241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241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241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241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241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241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241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241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241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241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241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241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241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241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241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241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241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241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241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241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241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241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241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241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241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241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241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241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241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241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241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241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241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241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241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241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241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241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241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241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241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235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235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230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230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225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225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225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225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225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225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225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225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225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225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225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225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225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225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225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225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225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225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225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225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225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225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225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225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225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225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225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225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225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225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225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225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225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225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225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225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225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225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225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225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225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225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225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225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225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225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225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225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225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225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225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225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225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225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225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225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225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225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225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225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225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225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225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225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225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225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225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225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225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225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225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225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225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225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225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225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225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225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225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225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225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225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225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225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225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225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225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225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225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225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225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225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225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225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225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225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225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225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225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225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225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225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225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225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225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222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222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222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222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223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220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220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215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215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215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215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215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215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215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215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215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215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215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213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213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213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213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213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213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213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213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213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213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213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213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213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213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213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213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213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213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213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213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213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213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213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213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213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213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213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213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213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213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213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213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213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213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213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213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213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213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213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213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213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213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213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213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213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213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213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213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213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213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213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213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213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213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213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213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213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213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213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213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213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213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213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213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213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213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213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213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213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213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213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213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213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213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213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213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213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213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213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213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213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213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213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213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213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213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213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213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213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213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213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213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213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213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213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213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213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213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213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213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213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213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213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213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213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213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213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213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213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213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213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213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213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213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213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213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213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213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213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213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213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213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213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213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213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213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213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213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213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213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213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213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213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213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213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213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213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213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213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213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213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213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213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213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213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213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213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213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213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213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213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213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213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213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213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213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213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213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213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213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213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213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213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213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213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213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213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213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213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213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213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213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213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213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213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213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213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213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213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213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213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213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213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213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213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213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213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213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213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213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213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213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213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213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213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213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213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213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213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213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213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213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213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213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213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213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213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213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213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213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213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213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213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213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213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213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213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213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213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213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213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213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213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213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213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213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213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213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213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213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213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213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213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213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213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213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213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213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213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213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213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213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213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213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213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213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213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213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213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213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213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213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213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213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213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213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213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213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213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213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213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213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213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213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213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213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213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213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213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213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213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213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213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213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213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213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213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213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213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213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213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213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213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213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213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213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213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213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213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213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213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213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213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213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213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213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213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213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213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213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213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213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213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213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213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213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213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213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213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213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213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213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213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213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213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213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213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213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213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213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213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213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213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213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213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213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213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213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213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213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213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213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213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213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213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211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211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211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211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211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211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211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211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211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211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210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210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210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209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209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209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209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209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209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208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208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206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205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205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205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204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204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204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202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202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202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202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202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202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202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199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199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199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199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199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199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199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199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199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199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199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199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199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199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199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199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199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199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199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199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199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199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199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199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199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199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199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199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199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198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198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196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196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196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196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196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196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196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196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196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196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194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194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194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194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194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194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194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194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193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193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193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193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193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193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193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193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193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193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193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193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193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193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193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193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193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191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191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191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191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191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191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191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191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191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191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191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191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191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191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191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191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191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191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191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191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191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191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191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191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191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191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191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191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191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191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191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191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191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191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191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191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191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191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191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191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191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191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191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191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191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191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191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191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191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191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191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191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191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191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191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191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191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191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191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191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191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191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191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191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191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191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191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191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191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191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191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191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191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191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191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191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191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191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191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191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191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191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191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191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191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191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191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191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191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191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191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191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191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191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191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191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191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191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191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191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191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191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191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191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191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191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191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191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191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191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191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191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191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191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191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191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191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191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191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191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191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191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191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191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191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191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191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191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191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191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191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191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191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191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191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191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191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191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191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191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191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191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191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191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191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191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191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191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191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191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191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191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191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191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191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191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191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191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191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191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191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191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191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191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191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191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191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191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191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191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191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191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191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191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191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191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191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191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191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191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191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191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191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191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191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191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191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191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191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191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191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191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191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191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191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191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191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191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191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191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191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191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191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191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191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191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191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191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191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191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191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191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191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191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191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191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191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191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191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191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191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191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191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191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191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191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191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191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191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191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191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191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191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191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191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191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191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191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191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191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191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191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191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191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191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191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191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191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191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191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191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191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191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191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191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191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191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191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191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191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191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191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191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191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191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191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191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191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191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191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191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191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191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191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191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191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191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191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191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191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191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191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191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191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191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191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191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191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191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191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191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191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191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191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191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190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190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190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190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190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190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190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190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190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190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190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190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190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190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190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190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190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190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190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190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190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190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190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190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190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190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190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190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190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190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190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190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190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190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190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190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190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190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190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190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190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190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190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190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190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190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190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190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190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190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190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190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190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190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190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190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190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190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190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190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190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190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190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190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190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190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190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190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190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190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190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190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190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190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190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190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190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190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190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190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190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190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190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190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190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190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190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190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190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190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190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190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190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190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190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190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190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190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190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190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190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190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190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190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190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190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190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190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190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190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190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190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190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190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190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190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190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190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190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190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190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190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190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190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190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190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190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190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190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190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190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190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190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190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190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190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190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190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190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190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190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190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190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190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190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190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190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190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190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190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190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190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190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190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190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190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190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190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190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190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190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190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190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190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190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190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190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190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190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190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190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190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190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190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190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190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190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190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190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190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190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190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190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190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190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190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190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190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190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190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190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190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190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190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190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190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190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190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190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190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190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190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187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187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187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187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187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187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187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187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187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187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187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187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187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187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187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187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187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187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187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187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187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187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187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187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187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187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187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187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187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187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187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187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187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187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187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187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187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187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187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187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187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187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187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186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186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185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185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185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185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185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185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185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184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184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184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183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183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183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183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183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183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183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183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183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183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183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183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183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183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183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183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183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183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183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183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183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183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183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183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183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183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183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183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183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183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183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183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183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183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183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183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183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183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183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183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183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183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183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183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183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183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183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183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183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183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183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183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183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183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183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183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183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183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183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183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183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183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183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183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183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183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183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183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183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183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183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183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183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183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183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183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183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183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183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183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183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183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183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183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183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183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183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183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183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183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183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183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183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183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182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182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182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182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182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182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182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182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182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182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182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182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182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182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182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182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182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182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182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181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181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181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181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181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181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181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181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181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181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181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181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181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181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181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181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181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181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180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180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180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180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180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180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180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180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180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180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180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180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177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177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177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177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177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177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177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177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177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177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177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177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177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177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177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177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177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177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177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177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177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177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177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177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177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177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177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177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177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176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176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176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176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176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176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176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176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176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176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176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176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176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176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176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176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176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176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176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176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176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176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176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176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176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176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176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176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176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176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176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176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176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176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176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175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175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175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175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175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175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175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175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175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175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175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175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175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175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175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175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175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175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175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175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175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175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175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175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175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175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175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175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175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175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175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175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175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175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175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175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175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175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175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175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175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175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175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175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175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175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175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175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175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175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175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175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175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175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175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175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175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175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175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175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175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175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175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175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175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175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175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175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175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175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175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175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175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175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175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175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175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175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175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175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175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175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175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175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175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175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175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175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175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175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175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175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175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175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175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175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175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175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175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175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175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175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175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175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175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175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175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175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175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175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175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175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175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175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175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175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175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175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175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175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175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175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175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175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175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175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175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175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175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175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175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175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175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175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175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175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175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175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175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175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175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175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175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175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175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175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175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175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175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175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175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175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175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175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175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175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175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175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175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175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175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175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175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175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175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175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175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175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175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175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175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175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175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175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175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175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175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175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175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175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175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175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175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175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175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175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175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175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175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175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175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175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175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175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175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175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175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175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175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175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175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175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175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175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175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175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175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175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175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175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175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175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175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175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175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175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175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175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175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175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175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175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175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175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175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175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175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175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175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175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175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175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175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175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175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175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173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173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173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173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173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173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173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173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173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173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173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173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173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173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173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173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172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172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172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172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172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172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172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172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172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172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172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172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172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172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172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172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172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172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172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172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172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172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172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172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172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172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172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172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172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172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172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172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172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172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172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172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172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172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172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171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171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171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171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171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171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171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171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171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171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171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171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171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171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171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171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171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171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170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170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170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170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170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170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170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170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170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170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170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170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170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170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170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170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170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170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170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170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170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170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170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170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170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170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170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170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170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170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170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170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170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170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170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170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170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170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170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170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170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170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170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170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170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170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170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170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170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170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170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170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170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170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170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170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170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170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170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170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170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170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170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170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170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170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170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170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170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170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170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170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170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170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170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170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170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170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170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170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170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170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170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170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170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170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170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170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170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170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170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170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170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170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170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170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170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170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170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170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170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170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170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170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170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170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170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170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170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170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170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170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170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170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170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166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166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166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166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166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166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166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166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166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166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166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166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165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165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165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165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165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165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165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165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165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165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165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165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165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165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165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165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165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165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165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165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165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165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165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165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165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165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165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165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165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165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165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162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162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162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162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162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162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162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162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162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161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160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160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160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160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160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160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159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159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159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159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159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159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159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159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159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159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159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159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159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159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159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159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159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159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159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159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158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158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158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158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158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158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158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158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158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158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158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158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157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157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157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157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157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157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157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157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157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157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157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157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154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154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154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154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154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154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154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154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154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154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154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154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154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154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154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154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154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154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154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154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154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154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154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154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154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154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154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154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154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154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154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154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154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154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154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154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154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154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154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154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154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154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154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154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154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154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154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154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154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154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153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153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153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153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153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153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153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153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153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153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153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153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153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153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153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153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150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149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149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149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149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149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149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147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147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147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147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147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147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147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147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147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147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147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147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147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147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147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147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147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147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147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147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147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147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147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147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147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147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147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147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147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147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147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147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147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147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147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147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147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147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147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147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147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147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147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147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147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147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147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145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145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145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145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145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145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145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145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145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145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145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145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145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145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145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145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145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145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145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145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145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145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145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145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145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145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145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145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143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143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143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143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138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138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138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138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138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137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137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137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137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137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137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137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137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137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137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137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137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134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134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134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134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134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134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134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134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134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134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134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134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134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134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134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134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134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134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134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134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134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134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134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134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134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134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134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134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134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133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132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131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131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131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131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131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131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131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131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131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131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131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131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131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131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131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131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131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131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131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131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131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131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131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131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131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131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131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130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130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130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130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130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130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130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130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130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130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130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130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130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130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130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130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130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130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130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130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130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130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130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130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130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130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130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130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130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130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130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130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130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130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130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130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130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130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130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129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132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132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127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127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127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127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127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127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127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127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127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127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127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127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127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127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127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127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127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127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127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127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127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127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127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127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127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127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127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127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127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127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127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127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127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127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127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127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127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127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127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127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127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127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127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127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127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127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127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127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127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127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127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127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127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127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127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127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127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127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127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127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127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127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127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127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127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127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127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127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127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127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127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127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127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127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127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127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127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127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127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127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127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127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127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127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127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127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127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127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127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127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127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127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127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125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125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125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125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125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125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125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125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125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125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125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125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125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125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125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125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125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125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125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125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125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125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125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125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125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125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125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125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125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124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122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122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122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119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119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119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119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119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119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119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119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119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119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119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119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119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119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119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119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119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119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119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119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119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119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119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119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119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119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119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119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119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119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119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119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119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119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119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119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119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119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119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119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119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119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119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119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119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119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119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119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119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119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119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119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119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119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119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119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119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119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119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116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116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116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116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116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116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116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116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116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116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116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116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116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116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116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116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116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116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116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116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116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116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116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116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115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115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115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115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115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115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115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115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115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115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115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115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115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115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113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113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113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113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113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113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113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111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111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111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111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111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111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111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111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111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111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111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111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111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111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111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111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111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111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111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111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111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111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111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111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111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111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111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111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111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111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111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111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111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111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111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111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111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111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111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111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111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111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111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111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111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111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111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111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111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111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111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111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111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111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111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111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111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111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111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111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111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111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111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111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110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110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110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110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110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110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110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110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110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110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108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108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108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108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108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108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108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108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108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108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108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108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108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108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108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108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108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108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108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108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108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108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108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108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108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108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108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108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108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108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108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108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108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108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107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107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107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107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107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107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107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107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107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107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107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107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107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107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107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107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107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107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107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107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107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107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107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107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107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107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107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107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107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107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107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107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107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107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107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107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107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107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107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107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107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107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107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107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107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107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107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107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107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107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107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107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107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107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107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107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107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107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107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107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107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107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107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107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107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107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107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107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107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107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107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107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107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107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107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107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107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107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107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107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107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107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107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107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107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107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107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107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107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107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107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107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107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107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107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107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107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107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107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107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107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107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107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107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107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107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107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107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107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107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107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107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107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107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107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107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107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107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107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107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107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107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107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107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107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107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107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107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107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107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107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107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107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107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107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107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107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107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107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107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107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107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107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107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107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106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106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106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106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106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106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106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106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106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106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106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106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106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106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106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106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106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106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106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106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106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106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106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106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106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106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106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106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105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105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105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105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105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105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105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105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105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105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105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104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104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104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104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104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104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104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104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104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104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104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104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104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104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104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104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104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104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104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104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104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104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104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104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104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104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103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103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102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102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102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102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102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102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102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102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102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102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102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102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102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102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102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102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102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102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102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102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101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101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101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101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101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101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101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101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101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101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101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101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101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101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101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101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101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101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101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101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101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101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101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101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101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101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101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101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101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101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101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101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101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101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99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99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99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99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99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99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99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99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97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97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97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97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97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96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96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96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96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96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96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96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93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93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93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93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93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93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93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93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93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93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93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93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93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93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93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89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89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89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89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89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89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89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89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89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89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89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89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89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89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89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89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86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86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86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82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82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82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82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82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82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82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82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82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82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82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82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82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82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82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82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82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82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82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82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82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82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82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82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82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82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82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82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82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82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82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82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82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82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82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82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82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82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82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82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82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82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82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82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82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82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82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82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82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82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82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82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82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82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82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82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82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82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82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82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82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82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82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82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82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82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82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82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82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82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82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82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82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82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82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82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82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82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82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82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82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82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82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82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82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82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80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80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80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80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80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80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80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80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80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73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73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73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73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73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73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73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73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73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73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73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73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73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73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73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73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73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73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73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73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73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73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73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73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73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73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73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73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73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73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73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73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73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73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73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73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73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73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73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73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73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73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73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73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73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73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73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73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73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73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73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73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73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73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73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73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73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73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73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73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73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73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73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73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73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73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73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73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73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73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73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73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73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73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73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73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73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73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73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73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73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73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73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73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73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73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73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73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71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71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68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68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68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68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68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68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68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68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68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68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68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68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68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68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68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68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68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68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68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68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68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68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68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68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68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68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68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68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68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68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68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68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68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68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68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68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68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68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68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68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68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68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68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68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68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68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68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68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68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68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68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68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68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68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68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68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68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68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68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68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68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68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68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68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68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68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68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68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68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68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68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68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68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68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68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68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68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67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67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67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67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67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67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67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67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67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67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67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67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67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67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67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67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67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67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67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67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67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67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67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67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67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67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67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67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67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67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67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67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67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67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67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67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67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67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67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67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67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67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67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67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67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67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67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67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67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67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67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67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67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67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67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67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67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67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67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64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64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64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64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64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64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64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63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63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63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63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63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63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63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63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63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63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63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63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63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63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63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63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63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63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63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63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63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63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63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63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63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63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63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63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63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63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63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63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63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63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63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63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63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63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63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63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63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63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63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63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62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62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62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62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62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62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62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62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62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62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62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62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62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62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62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62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62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62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62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62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62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62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62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62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62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62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62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62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62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62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62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62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62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62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62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62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62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62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62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62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62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62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62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62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62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62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62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62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62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62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62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62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62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62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62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62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62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62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62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62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62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62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62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62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62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62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62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62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62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62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62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62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62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62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62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62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62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62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62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62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62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62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62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62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62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62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60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60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60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60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60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60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60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60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60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60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60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60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60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60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60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60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60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60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60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60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60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60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60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60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60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60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60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60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60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60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60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60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60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60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60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60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60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60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60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60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60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60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60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60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60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60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60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60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60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60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60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60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60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60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60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60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60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60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60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60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60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60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60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60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60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60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60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60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60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60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60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60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60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60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60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60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60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60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60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60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60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60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60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60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60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60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60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60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60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60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60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60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60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60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60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60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60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60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60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60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60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60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60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60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60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60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60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60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60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60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60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60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60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60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60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60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60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60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60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60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60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60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60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60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60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60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60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60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60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60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60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60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60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60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60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60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60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60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60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60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60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60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60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60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60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60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60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60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60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60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60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60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60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60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60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60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59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59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59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59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59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59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59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59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59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59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59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59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59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59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59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59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59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59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59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59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59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59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59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59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59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59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59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59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59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59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59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59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59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59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59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59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59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59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59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59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59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59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59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59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59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59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59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59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59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59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59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59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59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59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59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59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59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59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59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59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59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59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59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59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59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59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59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59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59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59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59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59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59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59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59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59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59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59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59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59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59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59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59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59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59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59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59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59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59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59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59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59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59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59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59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59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59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59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59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59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59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59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59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59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59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59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59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59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59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59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59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59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59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59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59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59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59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59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59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59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59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59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59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59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59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59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59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59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59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59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59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59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59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59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59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59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59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59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59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59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59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59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59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59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59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59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59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59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59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59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59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59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59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59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59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59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59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59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59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59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59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59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59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59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59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59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59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59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59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59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59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59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59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59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59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59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59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59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59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59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59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59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59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59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59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59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59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59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59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59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59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59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59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59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59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59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59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59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59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59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59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59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59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59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59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59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59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59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59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59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59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59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59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59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59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59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59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59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59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59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59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59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59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59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59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59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59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59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59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59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59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59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59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59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59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59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59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59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59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59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59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59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59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59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59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59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59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59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59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59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59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59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59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59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59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59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59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59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59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59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59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59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59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59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59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59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59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59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59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59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59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59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59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59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59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59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59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59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59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59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59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59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59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59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59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59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59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59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59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59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59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59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59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59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59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59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59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59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59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59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59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59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59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59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59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59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59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59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59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59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59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59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59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59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59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59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59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59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59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59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59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59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59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59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59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59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59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59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59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59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59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59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59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59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59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59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59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59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59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59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59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59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59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59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59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59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59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59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59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59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58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58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58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58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58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58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58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58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58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58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58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58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58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58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58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58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56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56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56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56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56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56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56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56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56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56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56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56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56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56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56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56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56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56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56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56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56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56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56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56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56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56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56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56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56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56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56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56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56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56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56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56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56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56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56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56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56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56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56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56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56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56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56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56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56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56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56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56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56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56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56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56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56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56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56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56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56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56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56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56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56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56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56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56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56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56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56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56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56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56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56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56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56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56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56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56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56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56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56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56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56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56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56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56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56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56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56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56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56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56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56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54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54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54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54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54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54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54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54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54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54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54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54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54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54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54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54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54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54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54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54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54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54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54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54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54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54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54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54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53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53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53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53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53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53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53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53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53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53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53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53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53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53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53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53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53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53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53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53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53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53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53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53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53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53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53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53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53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53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53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53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53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53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53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53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53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53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53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53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53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53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53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53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53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53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53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53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53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53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53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53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53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53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53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53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53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53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53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53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53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53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53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53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53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53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53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53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53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53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53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53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53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53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53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53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53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53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53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53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53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53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53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53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53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53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53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53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53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53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53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53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53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53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53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53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53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53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53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53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53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53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53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53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53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53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53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53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53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53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53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53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53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53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53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53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53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53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53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53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53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53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53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53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53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53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53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53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53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53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53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53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53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53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53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53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53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53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53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53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53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53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53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53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53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53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53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53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53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53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53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53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53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53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53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53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53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53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53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53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53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53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53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53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53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53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53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53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53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53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53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53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53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53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53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53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53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53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53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53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53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53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53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53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53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53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53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53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53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53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53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53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53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53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53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53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53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53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53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53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53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53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53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53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53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53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53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53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53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53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53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53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53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53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53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53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53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53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53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53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53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53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53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53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53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53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53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53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53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53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53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53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53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53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53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53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53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53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53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53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53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53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53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53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53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53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53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53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53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53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53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53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53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53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53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53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53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53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53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53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53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53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53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53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53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53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53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53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53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53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53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53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53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53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53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53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53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53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53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53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53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53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53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53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53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53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53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53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53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53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53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53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53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53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53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53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53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53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53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53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53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53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53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53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53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53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53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53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53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53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53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53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53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53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53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53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53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53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53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53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53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53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53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53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53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53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53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53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53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53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53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53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53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53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53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53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53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53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53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53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53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53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53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53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53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53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53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53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53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53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53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53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53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53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53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53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53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53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53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53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53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53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53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53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53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53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53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53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53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53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53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53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53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53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53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53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53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53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53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53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53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53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53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53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53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53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53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53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53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53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53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53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53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53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53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53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53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53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53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53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53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53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53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53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53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53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53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53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53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53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53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53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53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53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53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53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53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53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53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53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53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53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53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53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53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53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53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53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53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53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53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53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53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53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53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53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53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53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53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53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53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53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53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53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53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53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53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53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53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53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53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53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53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53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53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53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53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53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53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53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53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53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53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53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53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53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53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53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53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53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53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53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53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53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53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53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53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53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53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53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53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53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53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53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53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53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53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53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53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53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53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53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53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53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53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53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53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53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53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53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53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53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53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53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53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53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53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53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53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53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53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53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53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53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53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53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53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53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53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53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53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53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53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53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53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53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53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53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53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53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53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53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53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53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53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53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53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53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53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53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53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53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53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53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53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53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53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53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53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53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53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53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53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53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53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53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53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53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53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53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53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53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53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53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53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53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53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53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53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53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53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53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53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53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53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53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53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53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53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53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53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53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53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53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53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53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53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53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53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53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53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53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53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53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53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53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53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53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53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53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53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53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53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53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53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53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53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53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53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53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53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53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53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53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53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53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53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53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53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53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53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53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53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53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53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53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53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53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53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53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53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53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53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53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53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53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53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53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53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53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53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53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53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53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53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53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53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53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53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53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53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53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53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53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53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53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53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53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53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53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53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53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53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53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53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53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53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53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53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53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53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53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53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53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53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53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53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53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53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53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53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53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53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53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53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53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53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53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53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53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53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53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53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53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53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53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53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53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53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53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53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53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53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53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53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53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53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53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53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53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53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53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53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53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53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53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53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53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53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53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53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53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53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53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53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53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53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53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53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53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53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53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53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53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53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53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53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53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53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53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53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53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53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53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53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53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53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53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53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53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53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53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53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53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53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53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53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53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53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53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53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53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53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53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53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53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53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53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53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53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53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53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53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53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53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53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53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53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53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53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53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53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53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53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53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53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53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53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53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53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53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53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53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53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53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53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53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53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53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53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53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53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53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53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53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53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53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53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53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53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53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53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53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53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53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53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53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53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53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53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53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53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53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53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53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53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53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53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53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53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53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53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53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53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53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53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53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53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53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53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53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53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53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53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53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53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53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53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53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53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53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53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53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53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53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53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53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53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53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53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53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53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53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53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53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53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53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53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53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53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53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53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53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53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53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53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53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53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53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53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53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53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53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53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53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53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53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53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53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53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53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53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53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53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53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53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53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53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53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53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53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53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53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53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53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53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53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53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53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53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53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53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53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53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53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53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53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53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53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53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53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53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53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53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53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53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53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53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53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53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53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53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53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53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53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53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53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53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53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53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53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53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53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53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53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53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53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53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53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53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53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53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53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53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53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53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53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53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53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53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53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53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53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53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53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53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53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53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53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53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53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53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53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53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53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53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53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53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53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53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53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53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53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53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53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53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53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53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53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53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53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53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53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53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53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53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53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53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53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53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53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53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53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53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53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53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53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53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53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53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53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53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53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53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53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53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53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53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53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53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53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53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53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53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53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53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53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53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53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53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53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53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53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53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53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53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53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53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53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53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53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53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53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53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53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53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53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53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53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53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53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53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53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53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53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53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53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53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53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53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53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53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53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53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53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53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53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53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53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53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53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53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53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53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53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53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53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53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53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53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53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53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53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53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53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53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53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53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53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53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53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53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53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53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53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53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53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53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53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53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53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53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53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53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53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53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53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53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53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53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53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53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53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53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53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53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53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53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53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53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53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53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53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53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53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53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53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53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53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53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53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53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53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53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53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53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53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53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53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53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53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53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53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53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53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53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53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53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53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53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53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53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53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53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53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53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53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53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53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53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53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53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53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53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53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53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53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53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53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53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53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53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53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53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53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53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53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53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53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53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53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53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53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53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53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53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53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53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53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53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53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53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53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53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53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53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53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53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53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53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53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53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53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53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53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53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53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53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51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51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51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51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51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51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51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51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51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51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51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51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51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51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51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51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51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51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51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51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51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51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51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49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49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49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49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49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49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49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49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49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49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49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49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49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49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49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49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49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49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49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49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49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49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49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49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49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49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49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49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49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49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49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49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49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49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49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49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49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49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49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49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49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48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48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48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48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48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48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48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47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47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47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47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47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47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47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47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47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47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47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47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47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47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47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47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47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47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47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47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47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47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47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47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47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47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47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47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47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47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47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47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47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47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47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47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47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47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47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47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47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47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47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47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47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47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47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47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47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47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47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47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47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47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47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47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47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47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47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47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47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47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47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47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47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47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47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47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47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47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47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47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47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47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47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47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47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47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47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47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47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47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47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47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47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47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47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47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47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47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47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47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47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47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47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47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47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47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47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47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47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47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47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47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47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47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47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47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47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47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47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47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47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47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45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45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45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45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45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45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45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45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45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45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45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45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45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45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45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45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45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45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45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45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45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45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45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45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45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45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45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45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45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45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45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45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45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45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45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45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45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45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45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45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45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45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45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45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45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45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45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45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45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45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45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45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45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45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45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45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45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45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45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45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45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45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45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45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45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45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45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45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45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45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45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45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45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45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45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45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45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45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45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45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45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45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45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45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45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45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45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45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45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45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45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45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45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45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45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45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45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45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45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45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45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45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45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45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45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45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45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45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45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45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45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45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45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45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45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45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45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45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45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45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45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45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45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45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45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45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45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45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45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45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45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45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45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45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45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45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45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45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45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45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45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45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45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45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45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45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45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45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45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45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45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45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45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45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45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45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45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45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45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45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45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45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45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45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45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45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45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45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45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45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45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45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45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45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45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45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45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45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45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45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45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45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45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45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45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45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45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45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45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45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45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45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45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45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45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45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45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45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45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45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45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45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45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45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45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45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45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45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45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45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45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45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45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45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45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45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45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45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45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45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45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45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45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45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45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45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45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45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45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45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45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45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45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45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45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45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45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45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45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45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45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45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45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45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45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43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43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43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43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43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43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43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43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43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43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43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43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43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43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43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43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43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43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43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43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43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43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43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43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43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43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43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43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43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43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43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43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43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43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43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43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43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43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43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43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43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43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43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43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43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43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43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43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43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43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43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43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43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43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43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43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43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43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43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43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43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43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43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43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43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43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43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43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43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43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43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43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43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43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43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43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43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43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43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43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43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43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43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43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43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43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43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43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43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43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43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43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43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43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43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43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43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43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43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43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43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43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43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43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43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43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43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43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43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43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43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43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43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43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43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43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43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43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43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43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43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43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43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43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43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43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43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43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43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43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43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43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43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43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43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43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43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43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43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43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43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43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43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43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43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42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38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38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38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38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38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38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38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38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38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38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38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38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38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38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38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38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38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38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38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38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38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38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38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38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38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38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38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38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38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38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38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38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38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38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38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38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38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38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38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38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38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38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38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38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38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38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38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38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38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38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38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38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38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38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38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38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38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38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38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38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38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38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38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38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38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38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38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38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38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38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38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38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38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38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38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38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38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38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38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38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38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38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38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38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38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38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38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38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38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38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38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38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38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38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38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38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38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38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38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38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38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38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38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38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38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38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38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38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38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38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38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38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38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38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38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38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38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38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38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38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38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38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38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38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38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38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38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38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38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38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38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38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38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38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38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38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38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38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38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38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38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38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38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38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38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38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38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38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38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38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38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38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38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38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38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38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38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38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38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38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38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38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38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38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38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38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38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38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38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38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38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38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38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38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38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38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38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38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38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38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38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38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38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38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38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38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38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38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38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38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38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38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38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38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38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38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38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38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38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38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38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38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38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38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38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38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38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38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38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38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38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38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38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38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38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38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38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38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38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38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38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38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38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38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38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38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38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38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38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38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38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38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38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38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38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38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38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38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38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38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38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38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38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38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38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38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38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38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38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38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38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38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38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38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38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38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38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38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38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38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38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38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38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38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38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38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38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38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38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38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38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38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38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38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38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38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38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38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38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38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38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38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38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38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38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38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38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38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38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38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38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38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38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38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38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38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38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38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38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38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38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38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38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38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38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35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35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35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35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35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35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35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35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35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35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35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35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35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35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35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35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35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35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35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35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35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35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35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35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35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35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35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35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35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35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35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35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35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35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35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35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35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35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35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35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35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35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35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35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35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35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35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35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35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35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35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35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35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35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35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35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35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35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35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35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35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35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35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35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35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35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35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35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35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33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32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32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32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32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32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28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28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28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28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28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28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28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28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28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28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28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28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28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28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28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28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28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28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28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28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28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28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28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28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28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28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28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28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28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28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28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28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28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28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28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28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28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28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28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28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28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28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28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28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28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28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28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28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28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28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28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28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28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28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28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28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28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28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28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28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28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28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28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28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28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28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28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28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28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28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28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28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28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28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28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28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28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28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28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28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28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28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28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28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28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28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28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28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28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28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28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28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28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28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28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28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28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28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28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28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28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28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28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28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28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28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28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28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28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28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28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28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28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28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28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28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28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28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28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28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28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28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28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28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28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28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28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28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28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28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28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28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28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28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28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28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28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28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28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28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28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28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28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28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28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28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28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28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28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28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28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28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28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28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28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28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28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28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28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28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28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28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28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28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28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28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28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28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28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28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28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28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28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28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28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28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28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28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28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28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28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28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28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28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28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28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28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28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28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28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28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28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28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28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28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28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28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28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28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28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28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28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28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28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28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28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28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28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28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28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28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28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28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28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28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28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28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28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28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28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28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28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28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28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28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28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28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28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28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28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28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28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28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28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28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28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28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28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28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28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28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28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28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28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28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28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28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28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28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28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28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28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28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28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28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28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28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28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28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28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28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28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28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28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28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28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28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28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28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28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28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28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28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28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28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28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28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28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28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28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28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28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28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28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28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28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28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28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28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28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28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28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28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28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28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28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28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28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28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28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28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28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28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28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28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28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28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28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28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28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28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28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28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28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28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28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28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28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28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28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28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28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28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28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28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28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28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28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28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28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28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28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28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28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28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28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28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28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28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28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28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28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28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28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28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28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28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28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28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28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28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28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28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28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28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28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28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28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28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28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28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28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28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28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28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28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28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28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28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28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28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28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28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28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28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28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28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28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28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28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28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28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28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28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28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28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28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28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28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28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28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28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28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28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28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28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28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28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28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28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28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28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28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28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28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28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28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28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28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28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28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28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28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28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28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28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28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28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28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28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28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28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28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28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28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28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28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28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28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28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28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28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28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28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28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28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28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28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28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28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28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28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28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28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28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28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28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28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28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28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28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28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28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28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28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28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28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28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28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28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28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28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28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28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28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28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28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28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28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28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28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28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28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28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28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28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28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28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28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28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28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28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28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28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28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28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28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28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28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28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28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28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28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28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28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28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28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28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28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28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28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28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28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28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28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28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28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28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28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28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28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28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28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28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28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28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28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28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28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28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28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28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28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28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28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28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28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28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28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28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28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28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28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28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28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28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28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28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28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28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28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28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28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28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28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28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28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28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28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28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28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28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28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28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28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28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28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28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28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28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28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28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28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28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28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28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28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28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28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28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28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28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28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28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28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28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28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28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28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28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28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28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28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28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28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28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28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28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28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28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28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28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28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28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28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28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28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28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28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28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28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28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28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28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28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28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28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28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28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28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28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28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28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28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28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28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28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28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28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28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28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28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28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28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28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28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28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28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28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28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28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28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28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28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28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28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28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28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28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28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28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28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28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28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28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28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28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28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28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28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28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28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28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28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28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28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28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28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28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28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28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28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28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28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28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28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28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28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28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28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28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28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28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28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28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28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28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28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28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28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28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28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28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28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28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28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28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28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28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28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28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28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28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28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28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28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28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28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28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28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28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28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28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28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28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28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28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28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28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28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28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28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28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28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28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28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28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28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28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28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28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28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28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28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28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28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28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28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28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28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28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28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28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28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28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28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28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28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28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28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28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28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28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28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28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28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28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28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28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28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28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28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28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28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28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28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28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28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28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28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28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28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28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28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28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28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28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28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28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28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28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28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28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28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28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28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28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28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28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28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28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28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28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28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28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28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28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28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28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28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28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28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28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28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28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28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28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28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28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28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28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28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28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28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28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28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28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28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28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28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28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28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28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28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28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28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28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28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28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28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28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28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28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28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28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28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28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28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28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28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28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28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28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28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28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28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28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28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28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28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28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28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28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28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28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28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28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28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28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28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28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28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28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28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28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28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28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28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28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28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28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28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28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28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28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28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28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28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28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28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28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28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28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28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28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28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28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28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28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28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28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28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28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28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28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28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28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28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28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28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28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28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28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28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28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28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28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28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28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28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28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28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28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28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28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28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28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28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28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28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28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28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28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28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28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28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28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28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28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28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28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28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28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28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28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28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28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28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28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28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28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28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28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28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28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28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28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28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28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28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28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28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28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28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28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28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28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28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28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28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28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28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28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28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28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28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28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28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28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28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28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28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28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28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28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28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28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28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28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28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28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28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28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28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28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28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28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28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28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28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28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28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28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28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28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28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28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28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28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28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28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28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28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28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28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28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28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28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28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28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28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28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28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28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28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28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28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28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28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28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28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28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28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28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28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28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28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28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28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28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28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28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28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28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28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28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28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28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28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28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28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28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28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28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28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28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28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28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28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28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28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28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28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28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28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28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28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28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28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28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28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28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28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28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28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28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28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28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28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28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28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28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28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28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28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28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28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28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28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28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28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28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28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28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28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28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28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28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28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28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28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28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28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28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28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28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28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28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28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28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28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28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28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28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28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28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28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28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28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28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28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28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28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28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27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27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27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27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27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27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27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27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27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27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27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27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27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27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27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27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27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27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27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27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27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27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27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27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27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27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27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27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27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27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27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27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27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27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27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27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27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27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27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27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27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27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27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27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27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27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27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27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27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27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27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27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27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25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25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25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25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25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25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25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25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25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25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25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25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25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25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25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25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25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25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25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25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25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25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25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25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25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25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25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25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25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25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25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25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25</v>
      </c>
      <c r="R9606" s="140" t="s">
        <v>5381</v>
      </c>
      <c r="S9606" s="155"/>
      <c r="T9606" s="155"/>
    </row>
    <row r="9607" spans="1:20" hidden="1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24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24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24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24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24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24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24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24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24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24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24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24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24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24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24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24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24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24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24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24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24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24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24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24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24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24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24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24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24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24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24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24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24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24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24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24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24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24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24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24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24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24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24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24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24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24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24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24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24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24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24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24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24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24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24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24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24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24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24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24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24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24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24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24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24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24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24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24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24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24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24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24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24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24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24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24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24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24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24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24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24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24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24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24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24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24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24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24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24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24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24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24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24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24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24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24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24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24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24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24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24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24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24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24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24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24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24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24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24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24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24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24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24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24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24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24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24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24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24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24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24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24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24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24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24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24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24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24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24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24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24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24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24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24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24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24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24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24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24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24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24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24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24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24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24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24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24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24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24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24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24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24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24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24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24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24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24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24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24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24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24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24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24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24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24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24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24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24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24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24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24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24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24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24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24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24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24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24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24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24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24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24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24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24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24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24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24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24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24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24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24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24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24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24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24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24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24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24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24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24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24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24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24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24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24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24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24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24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24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24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24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24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24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24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24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24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24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24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24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24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24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24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24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24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24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24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24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24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24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24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24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24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24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24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24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24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24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24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24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24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24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24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24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24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24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24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24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24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24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24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24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24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24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24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24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24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24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24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24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24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24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24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24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24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24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24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24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24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24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24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24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24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24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24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24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24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24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24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24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24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24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24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24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24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24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24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24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24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24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24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24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24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24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24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24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24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24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24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24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24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24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24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24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24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24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24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24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24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24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24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24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24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24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24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24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24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24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24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24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24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24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24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24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24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24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24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24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24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24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24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24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24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24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24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24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24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24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24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24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24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24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24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24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24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24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24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24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24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24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24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24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24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24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24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24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24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24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24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24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24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24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24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24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24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24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24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24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24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24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24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24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24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24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24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24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24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24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24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24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24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24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24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24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24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24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24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24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24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24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24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24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24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24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24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24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24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24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24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24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24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24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24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24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24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24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24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24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24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24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24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24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24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24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24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24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24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24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24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24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24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24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24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24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24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24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24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24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24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24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24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24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24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24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24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24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24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24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24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24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24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24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24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24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24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24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24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24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24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24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24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24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24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24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24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24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24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24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24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24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24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24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24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24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24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24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24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24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24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24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24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24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24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24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24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24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24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24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24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24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24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24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24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24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24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24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24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24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24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24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24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24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24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24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24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24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24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24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24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24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24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24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24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24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24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24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24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24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24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24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24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24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24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24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24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24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24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24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24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24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24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24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24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24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24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24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24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24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24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24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24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24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24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24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24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24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24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24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24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24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24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24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24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24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24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24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24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24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24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24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24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24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24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24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24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24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24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24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24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24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24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24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24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24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24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24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24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24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24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24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24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24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24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24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24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24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24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24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24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24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24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24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24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24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24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24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24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24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24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24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24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24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24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24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24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24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24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24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24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24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24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24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24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24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24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24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24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24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24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24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24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24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24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24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24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24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24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24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24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24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24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24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24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24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24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24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24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24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24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24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24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24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24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24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24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24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24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24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24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24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24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24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24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24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24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24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24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24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24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24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24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24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24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24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24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24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24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24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24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24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24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24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24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24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24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24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24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24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24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24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24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24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24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24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24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24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24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24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24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24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24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24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24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24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24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24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24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24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24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24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24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24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24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24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24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24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24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24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24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24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24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24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24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24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24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24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24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24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24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24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24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24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24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24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24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24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24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24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24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24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24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24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24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24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24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24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24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24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24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24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24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24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24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24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24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24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24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24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24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24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24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24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24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24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24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24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24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24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24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24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24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24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24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24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24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24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24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24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24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24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24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24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24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24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24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24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24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24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24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24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24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24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24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24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24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24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24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24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24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24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24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24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24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24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24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24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24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24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24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24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24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24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24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24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24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24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24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24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24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24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24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24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24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24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24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24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24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24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24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24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24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24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24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24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24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24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24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24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24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24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24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24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24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24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24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24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24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24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24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24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24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24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24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24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24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24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24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24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24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24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24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24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24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24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24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24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24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24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24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24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24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24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24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24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24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24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24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24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24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24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24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24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24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24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24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24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24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24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24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24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24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24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24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24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24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24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24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24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24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24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24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24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24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24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24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24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24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24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24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24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24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24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24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24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24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24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24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24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24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24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24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24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24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24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24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24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24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24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24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24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24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24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24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24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24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24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24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24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24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24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24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24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24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24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24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24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24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24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24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24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24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24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24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24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24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24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24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24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24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24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24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24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24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24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24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24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24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24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24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24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24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24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24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24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24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24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24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24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24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24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24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24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24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24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24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24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24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24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24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24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24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24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24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24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24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24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24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24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24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24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24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24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24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24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24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24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24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24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24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24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24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24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24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24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24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24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24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24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24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24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24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24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24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24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24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24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24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24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24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24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24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24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24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24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24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24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24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24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24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24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24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24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24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24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24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24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24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24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24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24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24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24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24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24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24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24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24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24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24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24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24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24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24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yep</v>
      </c>
      <c r="Q10649" s="2">
        <f ca="1">IF(Proc[[#This Row],[DateClosed]]="",ABS(NETWORKDAYS(Proc[[#This Row],[DateOpened]],TODAY()))-1,ABS(NETWORKDAYS(Proc[[#This Row],[DateOpened]],Proc[[#This Row],[DateClosed]]))-1)</f>
        <v>22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yep</v>
      </c>
      <c r="Q10650" s="2">
        <f ca="1">IF(Proc[[#This Row],[DateClosed]]="",ABS(NETWORKDAYS(Proc[[#This Row],[DateOpened]],TODAY()))-1,ABS(NETWORKDAYS(Proc[[#This Row],[DateOpened]],Proc[[#This Row],[DateClosed]]))-1)</f>
        <v>22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yep</v>
      </c>
      <c r="Q10651" s="2">
        <f ca="1">IF(Proc[[#This Row],[DateClosed]]="",ABS(NETWORKDAYS(Proc[[#This Row],[DateOpened]],TODAY()))-1,ABS(NETWORKDAYS(Proc[[#This Row],[DateOpened]],Proc[[#This Row],[DateClosed]]))-1)</f>
        <v>22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yep</v>
      </c>
      <c r="Q10652" s="2">
        <f ca="1">IF(Proc[[#This Row],[DateClosed]]="",ABS(NETWORKDAYS(Proc[[#This Row],[DateOpened]],TODAY()))-1,ABS(NETWORKDAYS(Proc[[#This Row],[DateOpened]],Proc[[#This Row],[DateClosed]]))-1)</f>
        <v>22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yep</v>
      </c>
      <c r="Q10653" s="2">
        <f ca="1">IF(Proc[[#This Row],[DateClosed]]="",ABS(NETWORKDAYS(Proc[[#This Row],[DateOpened]],TODAY()))-1,ABS(NETWORKDAYS(Proc[[#This Row],[DateOpened]],Proc[[#This Row],[DateClosed]]))-1)</f>
        <v>22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yep</v>
      </c>
      <c r="Q10654" s="2">
        <f ca="1">IF(Proc[[#This Row],[DateClosed]]="",ABS(NETWORKDAYS(Proc[[#This Row],[DateOpened]],TODAY()))-1,ABS(NETWORKDAYS(Proc[[#This Row],[DateOpened]],Proc[[#This Row],[DateClosed]]))-1)</f>
        <v>22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yep</v>
      </c>
      <c r="Q10655" s="2">
        <f ca="1">IF(Proc[[#This Row],[DateClosed]]="",ABS(NETWORKDAYS(Proc[[#This Row],[DateOpened]],TODAY()))-1,ABS(NETWORKDAYS(Proc[[#This Row],[DateOpened]],Proc[[#This Row],[DateClosed]]))-1)</f>
        <v>22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yep</v>
      </c>
      <c r="Q10656" s="2">
        <f ca="1">IF(Proc[[#This Row],[DateClosed]]="",ABS(NETWORKDAYS(Proc[[#This Row],[DateOpened]],TODAY()))-1,ABS(NETWORKDAYS(Proc[[#This Row],[DateOpened]],Proc[[#This Row],[DateClosed]]))-1)</f>
        <v>22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yep</v>
      </c>
      <c r="Q10657" s="2">
        <f ca="1">IF(Proc[[#This Row],[DateClosed]]="",ABS(NETWORKDAYS(Proc[[#This Row],[DateOpened]],TODAY()))-1,ABS(NETWORKDAYS(Proc[[#This Row],[DateOpened]],Proc[[#This Row],[DateClosed]]))-1)</f>
        <v>22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yep</v>
      </c>
      <c r="Q10658" s="2">
        <f ca="1">IF(Proc[[#This Row],[DateClosed]]="",ABS(NETWORKDAYS(Proc[[#This Row],[DateOpened]],TODAY()))-1,ABS(NETWORKDAYS(Proc[[#This Row],[DateOpened]],Proc[[#This Row],[DateClosed]]))-1)</f>
        <v>22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yep</v>
      </c>
      <c r="Q10659" s="2">
        <f ca="1">IF(Proc[[#This Row],[DateClosed]]="",ABS(NETWORKDAYS(Proc[[#This Row],[DateOpened]],TODAY()))-1,ABS(NETWORKDAYS(Proc[[#This Row],[DateOpened]],Proc[[#This Row],[DateClosed]]))-1)</f>
        <v>22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yep</v>
      </c>
      <c r="Q10660" s="2">
        <f ca="1">IF(Proc[[#This Row],[DateClosed]]="",ABS(NETWORKDAYS(Proc[[#This Row],[DateOpened]],TODAY()))-1,ABS(NETWORKDAYS(Proc[[#This Row],[DateOpened]],Proc[[#This Row],[DateClosed]]))-1)</f>
        <v>22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yep</v>
      </c>
      <c r="Q10661" s="2">
        <f ca="1">IF(Proc[[#This Row],[DateClosed]]="",ABS(NETWORKDAYS(Proc[[#This Row],[DateOpened]],TODAY()))-1,ABS(NETWORKDAYS(Proc[[#This Row],[DateOpened]],Proc[[#This Row],[DateClosed]]))-1)</f>
        <v>22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yep</v>
      </c>
      <c r="Q10662" s="2">
        <f ca="1">IF(Proc[[#This Row],[DateClosed]]="",ABS(NETWORKDAYS(Proc[[#This Row],[DateOpened]],TODAY()))-1,ABS(NETWORKDAYS(Proc[[#This Row],[DateOpened]],Proc[[#This Row],[DateClosed]]))-1)</f>
        <v>22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yep</v>
      </c>
      <c r="Q10663" s="2">
        <f ca="1">IF(Proc[[#This Row],[DateClosed]]="",ABS(NETWORKDAYS(Proc[[#This Row],[DateOpened]],TODAY()))-1,ABS(NETWORKDAYS(Proc[[#This Row],[DateOpened]],Proc[[#This Row],[DateClosed]]))-1)</f>
        <v>22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yep</v>
      </c>
      <c r="Q10664" s="2">
        <f ca="1">IF(Proc[[#This Row],[DateClosed]]="",ABS(NETWORKDAYS(Proc[[#This Row],[DateOpened]],TODAY()))-1,ABS(NETWORKDAYS(Proc[[#This Row],[DateOpened]],Proc[[#This Row],[DateClosed]]))-1)</f>
        <v>22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yep</v>
      </c>
      <c r="Q10665" s="2">
        <f ca="1">IF(Proc[[#This Row],[DateClosed]]="",ABS(NETWORKDAYS(Proc[[#This Row],[DateOpened]],TODAY()))-1,ABS(NETWORKDAYS(Proc[[#This Row],[DateOpened]],Proc[[#This Row],[DateClosed]]))-1)</f>
        <v>22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yep</v>
      </c>
      <c r="Q10666" s="2">
        <f ca="1">IF(Proc[[#This Row],[DateClosed]]="",ABS(NETWORKDAYS(Proc[[#This Row],[DateOpened]],TODAY()))-1,ABS(NETWORKDAYS(Proc[[#This Row],[DateOpened]],Proc[[#This Row],[DateClosed]]))-1)</f>
        <v>22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yep</v>
      </c>
      <c r="Q10667" s="2">
        <f ca="1">IF(Proc[[#This Row],[DateClosed]]="",ABS(NETWORKDAYS(Proc[[#This Row],[DateOpened]],TODAY()))-1,ABS(NETWORKDAYS(Proc[[#This Row],[DateOpened]],Proc[[#This Row],[DateClosed]]))-1)</f>
        <v>22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yep</v>
      </c>
      <c r="Q10668" s="2">
        <f ca="1">IF(Proc[[#This Row],[DateClosed]]="",ABS(NETWORKDAYS(Proc[[#This Row],[DateOpened]],TODAY()))-1,ABS(NETWORKDAYS(Proc[[#This Row],[DateOpened]],Proc[[#This Row],[DateClosed]]))-1)</f>
        <v>22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yep</v>
      </c>
      <c r="Q10669" s="2">
        <f ca="1">IF(Proc[[#This Row],[DateClosed]]="",ABS(NETWORKDAYS(Proc[[#This Row],[DateOpened]],TODAY()))-1,ABS(NETWORKDAYS(Proc[[#This Row],[DateOpened]],Proc[[#This Row],[DateClosed]]))-1)</f>
        <v>22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yep</v>
      </c>
      <c r="Q10670" s="2">
        <f ca="1">IF(Proc[[#This Row],[DateClosed]]="",ABS(NETWORKDAYS(Proc[[#This Row],[DateOpened]],TODAY()))-1,ABS(NETWORKDAYS(Proc[[#This Row],[DateOpened]],Proc[[#This Row],[DateClosed]]))-1)</f>
        <v>22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yep</v>
      </c>
      <c r="Q10671" s="2">
        <f ca="1">IF(Proc[[#This Row],[DateClosed]]="",ABS(NETWORKDAYS(Proc[[#This Row],[DateOpened]],TODAY()))-1,ABS(NETWORKDAYS(Proc[[#This Row],[DateOpened]],Proc[[#This Row],[DateClosed]]))-1)</f>
        <v>22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yep</v>
      </c>
      <c r="Q10672" s="2">
        <f ca="1">IF(Proc[[#This Row],[DateClosed]]="",ABS(NETWORKDAYS(Proc[[#This Row],[DateOpened]],TODAY()))-1,ABS(NETWORKDAYS(Proc[[#This Row],[DateOpened]],Proc[[#This Row],[DateClosed]]))-1)</f>
        <v>22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yep</v>
      </c>
      <c r="Q10673" s="2">
        <f ca="1">IF(Proc[[#This Row],[DateClosed]]="",ABS(NETWORKDAYS(Proc[[#This Row],[DateOpened]],TODAY()))-1,ABS(NETWORKDAYS(Proc[[#This Row],[DateOpened]],Proc[[#This Row],[DateClosed]]))-1)</f>
        <v>22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yep</v>
      </c>
      <c r="Q10674" s="2">
        <f ca="1">IF(Proc[[#This Row],[DateClosed]]="",ABS(NETWORKDAYS(Proc[[#This Row],[DateOpened]],TODAY()))-1,ABS(NETWORKDAYS(Proc[[#This Row],[DateOpened]],Proc[[#This Row],[DateClosed]]))-1)</f>
        <v>22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yep</v>
      </c>
      <c r="Q10675" s="2">
        <f ca="1">IF(Proc[[#This Row],[DateClosed]]="",ABS(NETWORKDAYS(Proc[[#This Row],[DateOpened]],TODAY()))-1,ABS(NETWORKDAYS(Proc[[#This Row],[DateOpened]],Proc[[#This Row],[DateClosed]]))-1)</f>
        <v>22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yep</v>
      </c>
      <c r="Q10676" s="2">
        <f ca="1">IF(Proc[[#This Row],[DateClosed]]="",ABS(NETWORKDAYS(Proc[[#This Row],[DateOpened]],TODAY()))-1,ABS(NETWORKDAYS(Proc[[#This Row],[DateOpened]],Proc[[#This Row],[DateClosed]]))-1)</f>
        <v>22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yep</v>
      </c>
      <c r="Q10677" s="2">
        <f ca="1">IF(Proc[[#This Row],[DateClosed]]="",ABS(NETWORKDAYS(Proc[[#This Row],[DateOpened]],TODAY()))-1,ABS(NETWORKDAYS(Proc[[#This Row],[DateOpened]],Proc[[#This Row],[DateClosed]]))-1)</f>
        <v>22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yep</v>
      </c>
      <c r="Q10678" s="2">
        <f ca="1">IF(Proc[[#This Row],[DateClosed]]="",ABS(NETWORKDAYS(Proc[[#This Row],[DateOpened]],TODAY()))-1,ABS(NETWORKDAYS(Proc[[#This Row],[DateOpened]],Proc[[#This Row],[DateClosed]]))-1)</f>
        <v>22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yep</v>
      </c>
      <c r="Q10679" s="2">
        <f ca="1">IF(Proc[[#This Row],[DateClosed]]="",ABS(NETWORKDAYS(Proc[[#This Row],[DateOpened]],TODAY()))-1,ABS(NETWORKDAYS(Proc[[#This Row],[DateOpened]],Proc[[#This Row],[DateClosed]]))-1)</f>
        <v>22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yep</v>
      </c>
      <c r="Q10680" s="2">
        <f ca="1">IF(Proc[[#This Row],[DateClosed]]="",ABS(NETWORKDAYS(Proc[[#This Row],[DateOpened]],TODAY()))-1,ABS(NETWORKDAYS(Proc[[#This Row],[DateOpened]],Proc[[#This Row],[DateClosed]]))-1)</f>
        <v>22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yep</v>
      </c>
      <c r="Q10681" s="2">
        <f ca="1">IF(Proc[[#This Row],[DateClosed]]="",ABS(NETWORKDAYS(Proc[[#This Row],[DateOpened]],TODAY()))-1,ABS(NETWORKDAYS(Proc[[#This Row],[DateOpened]],Proc[[#This Row],[DateClosed]]))-1)</f>
        <v>22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yep</v>
      </c>
      <c r="Q10682" s="2">
        <f ca="1">IF(Proc[[#This Row],[DateClosed]]="",ABS(NETWORKDAYS(Proc[[#This Row],[DateOpened]],TODAY()))-1,ABS(NETWORKDAYS(Proc[[#This Row],[DateOpened]],Proc[[#This Row],[DateClosed]]))-1)</f>
        <v>22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yep</v>
      </c>
      <c r="Q10683" s="2">
        <f ca="1">IF(Proc[[#This Row],[DateClosed]]="",ABS(NETWORKDAYS(Proc[[#This Row],[DateOpened]],TODAY()))-1,ABS(NETWORKDAYS(Proc[[#This Row],[DateOpened]],Proc[[#This Row],[DateClosed]]))-1)</f>
        <v>22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yep</v>
      </c>
      <c r="Q10684" s="2">
        <f ca="1">IF(Proc[[#This Row],[DateClosed]]="",ABS(NETWORKDAYS(Proc[[#This Row],[DateOpened]],TODAY()))-1,ABS(NETWORKDAYS(Proc[[#This Row],[DateOpened]],Proc[[#This Row],[DateClosed]]))-1)</f>
        <v>22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yep</v>
      </c>
      <c r="Q10685" s="2">
        <f ca="1">IF(Proc[[#This Row],[DateClosed]]="",ABS(NETWORKDAYS(Proc[[#This Row],[DateOpened]],TODAY()))-1,ABS(NETWORKDAYS(Proc[[#This Row],[DateOpened]],Proc[[#This Row],[DateClosed]]))-1)</f>
        <v>22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yep</v>
      </c>
      <c r="Q10686" s="2">
        <f ca="1">IF(Proc[[#This Row],[DateClosed]]="",ABS(NETWORKDAYS(Proc[[#This Row],[DateOpened]],TODAY()))-1,ABS(NETWORKDAYS(Proc[[#This Row],[DateOpened]],Proc[[#This Row],[DateClosed]]))-1)</f>
        <v>22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yep</v>
      </c>
      <c r="Q10687" s="2">
        <f ca="1">IF(Proc[[#This Row],[DateClosed]]="",ABS(NETWORKDAYS(Proc[[#This Row],[DateOpened]],TODAY()))-1,ABS(NETWORKDAYS(Proc[[#This Row],[DateOpened]],Proc[[#This Row],[DateClosed]]))-1)</f>
        <v>22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yep</v>
      </c>
      <c r="Q10688" s="2">
        <f ca="1">IF(Proc[[#This Row],[DateClosed]]="",ABS(NETWORKDAYS(Proc[[#This Row],[DateOpened]],TODAY()))-1,ABS(NETWORKDAYS(Proc[[#This Row],[DateOpened]],Proc[[#This Row],[DateClosed]]))-1)</f>
        <v>22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yep</v>
      </c>
      <c r="Q10689" s="2">
        <f ca="1">IF(Proc[[#This Row],[DateClosed]]="",ABS(NETWORKDAYS(Proc[[#This Row],[DateOpened]],TODAY()))-1,ABS(NETWORKDAYS(Proc[[#This Row],[DateOpened]],Proc[[#This Row],[DateClosed]]))-1)</f>
        <v>22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yep</v>
      </c>
      <c r="Q10690" s="2">
        <f ca="1">IF(Proc[[#This Row],[DateClosed]]="",ABS(NETWORKDAYS(Proc[[#This Row],[DateOpened]],TODAY()))-1,ABS(NETWORKDAYS(Proc[[#This Row],[DateOpened]],Proc[[#This Row],[DateClosed]]))-1)</f>
        <v>22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yep</v>
      </c>
      <c r="Q10691" s="2">
        <f ca="1">IF(Proc[[#This Row],[DateClosed]]="",ABS(NETWORKDAYS(Proc[[#This Row],[DateOpened]],TODAY()))-1,ABS(NETWORKDAYS(Proc[[#This Row],[DateOpened]],Proc[[#This Row],[DateClosed]]))-1)</f>
        <v>22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yep</v>
      </c>
      <c r="Q10692" s="2">
        <f ca="1">IF(Proc[[#This Row],[DateClosed]]="",ABS(NETWORKDAYS(Proc[[#This Row],[DateOpened]],TODAY()))-1,ABS(NETWORKDAYS(Proc[[#This Row],[DateOpened]],Proc[[#This Row],[DateClosed]]))-1)</f>
        <v>22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yep</v>
      </c>
      <c r="Q10693" s="2">
        <f ca="1">IF(Proc[[#This Row],[DateClosed]]="",ABS(NETWORKDAYS(Proc[[#This Row],[DateOpened]],TODAY()))-1,ABS(NETWORKDAYS(Proc[[#This Row],[DateOpened]],Proc[[#This Row],[DateClosed]]))-1)</f>
        <v>22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yep</v>
      </c>
      <c r="Q10694" s="2">
        <f ca="1">IF(Proc[[#This Row],[DateClosed]]="",ABS(NETWORKDAYS(Proc[[#This Row],[DateOpened]],TODAY()))-1,ABS(NETWORKDAYS(Proc[[#This Row],[DateOpened]],Proc[[#This Row],[DateClosed]]))-1)</f>
        <v>22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yep</v>
      </c>
      <c r="Q10695" s="2">
        <f ca="1">IF(Proc[[#This Row],[DateClosed]]="",ABS(NETWORKDAYS(Proc[[#This Row],[DateOpened]],TODAY()))-1,ABS(NETWORKDAYS(Proc[[#This Row],[DateOpened]],Proc[[#This Row],[DateClosed]]))-1)</f>
        <v>22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yep</v>
      </c>
      <c r="Q10696" s="2">
        <f ca="1">IF(Proc[[#This Row],[DateClosed]]="",ABS(NETWORKDAYS(Proc[[#This Row],[DateOpened]],TODAY()))-1,ABS(NETWORKDAYS(Proc[[#This Row],[DateOpened]],Proc[[#This Row],[DateClosed]]))-1)</f>
        <v>22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yep</v>
      </c>
      <c r="Q10697" s="2">
        <f ca="1">IF(Proc[[#This Row],[DateClosed]]="",ABS(NETWORKDAYS(Proc[[#This Row],[DateOpened]],TODAY()))-1,ABS(NETWORKDAYS(Proc[[#This Row],[DateOpened]],Proc[[#This Row],[DateClosed]]))-1)</f>
        <v>22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yep</v>
      </c>
      <c r="Q10698" s="2">
        <f ca="1">IF(Proc[[#This Row],[DateClosed]]="",ABS(NETWORKDAYS(Proc[[#This Row],[DateOpened]],TODAY()))-1,ABS(NETWORKDAYS(Proc[[#This Row],[DateOpened]],Proc[[#This Row],[DateClosed]]))-1)</f>
        <v>22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yep</v>
      </c>
      <c r="Q10699" s="2">
        <f ca="1">IF(Proc[[#This Row],[DateClosed]]="",ABS(NETWORKDAYS(Proc[[#This Row],[DateOpened]],TODAY()))-1,ABS(NETWORKDAYS(Proc[[#This Row],[DateOpened]],Proc[[#This Row],[DateClosed]]))-1)</f>
        <v>22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yep</v>
      </c>
      <c r="Q10700" s="2">
        <f ca="1">IF(Proc[[#This Row],[DateClosed]]="",ABS(NETWORKDAYS(Proc[[#This Row],[DateOpened]],TODAY()))-1,ABS(NETWORKDAYS(Proc[[#This Row],[DateOpened]],Proc[[#This Row],[DateClosed]]))-1)</f>
        <v>22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yep</v>
      </c>
      <c r="Q10701" s="2">
        <f ca="1">IF(Proc[[#This Row],[DateClosed]]="",ABS(NETWORKDAYS(Proc[[#This Row],[DateOpened]],TODAY()))-1,ABS(NETWORKDAYS(Proc[[#This Row],[DateOpened]],Proc[[#This Row],[DateClosed]]))-1)</f>
        <v>22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yep</v>
      </c>
      <c r="Q10702" s="2">
        <f ca="1">IF(Proc[[#This Row],[DateClosed]]="",ABS(NETWORKDAYS(Proc[[#This Row],[DateOpened]],TODAY()))-1,ABS(NETWORKDAYS(Proc[[#This Row],[DateOpened]],Proc[[#This Row],[DateClosed]]))-1)</f>
        <v>22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yep</v>
      </c>
      <c r="Q10703" s="2">
        <f ca="1">IF(Proc[[#This Row],[DateClosed]]="",ABS(NETWORKDAYS(Proc[[#This Row],[DateOpened]],TODAY()))-1,ABS(NETWORKDAYS(Proc[[#This Row],[DateOpened]],Proc[[#This Row],[DateClosed]]))-1)</f>
        <v>22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yep</v>
      </c>
      <c r="Q10704" s="2">
        <f ca="1">IF(Proc[[#This Row],[DateClosed]]="",ABS(NETWORKDAYS(Proc[[#This Row],[DateOpened]],TODAY()))-1,ABS(NETWORKDAYS(Proc[[#This Row],[DateOpened]],Proc[[#This Row],[DateClosed]]))-1)</f>
        <v>22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yep</v>
      </c>
      <c r="Q10705" s="2">
        <f ca="1">IF(Proc[[#This Row],[DateClosed]]="",ABS(NETWORKDAYS(Proc[[#This Row],[DateOpened]],TODAY()))-1,ABS(NETWORKDAYS(Proc[[#This Row],[DateOpened]],Proc[[#This Row],[DateClosed]]))-1)</f>
        <v>22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yep</v>
      </c>
      <c r="Q10706" s="2">
        <f ca="1">IF(Proc[[#This Row],[DateClosed]]="",ABS(NETWORKDAYS(Proc[[#This Row],[DateOpened]],TODAY()))-1,ABS(NETWORKDAYS(Proc[[#This Row],[DateOpened]],Proc[[#This Row],[DateClosed]]))-1)</f>
        <v>22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yep</v>
      </c>
      <c r="Q10707" s="2">
        <f ca="1">IF(Proc[[#This Row],[DateClosed]]="",ABS(NETWORKDAYS(Proc[[#This Row],[DateOpened]],TODAY()))-1,ABS(NETWORKDAYS(Proc[[#This Row],[DateOpened]],Proc[[#This Row],[DateClosed]]))-1)</f>
        <v>22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yep</v>
      </c>
      <c r="Q10708" s="2">
        <f ca="1">IF(Proc[[#This Row],[DateClosed]]="",ABS(NETWORKDAYS(Proc[[#This Row],[DateOpened]],TODAY()))-1,ABS(NETWORKDAYS(Proc[[#This Row],[DateOpened]],Proc[[#This Row],[DateClosed]]))-1)</f>
        <v>22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yep</v>
      </c>
      <c r="Q10709" s="2">
        <f ca="1">IF(Proc[[#This Row],[DateClosed]]="",ABS(NETWORKDAYS(Proc[[#This Row],[DateOpened]],TODAY()))-1,ABS(NETWORKDAYS(Proc[[#This Row],[DateOpened]],Proc[[#This Row],[DateClosed]]))-1)</f>
        <v>22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yep</v>
      </c>
      <c r="Q10710" s="2">
        <f ca="1">IF(Proc[[#This Row],[DateClosed]]="",ABS(NETWORKDAYS(Proc[[#This Row],[DateOpened]],TODAY()))-1,ABS(NETWORKDAYS(Proc[[#This Row],[DateOpened]],Proc[[#This Row],[DateClosed]]))-1)</f>
        <v>22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yep</v>
      </c>
      <c r="Q10711" s="2">
        <f ca="1">IF(Proc[[#This Row],[DateClosed]]="",ABS(NETWORKDAYS(Proc[[#This Row],[DateOpened]],TODAY()))-1,ABS(NETWORKDAYS(Proc[[#This Row],[DateOpened]],Proc[[#This Row],[DateClosed]]))-1)</f>
        <v>22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yep</v>
      </c>
      <c r="Q10712" s="2">
        <f ca="1">IF(Proc[[#This Row],[DateClosed]]="",ABS(NETWORKDAYS(Proc[[#This Row],[DateOpened]],TODAY()))-1,ABS(NETWORKDAYS(Proc[[#This Row],[DateOpened]],Proc[[#This Row],[DateClosed]]))-1)</f>
        <v>22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yep</v>
      </c>
      <c r="Q10713" s="2">
        <f ca="1">IF(Proc[[#This Row],[DateClosed]]="",ABS(NETWORKDAYS(Proc[[#This Row],[DateOpened]],TODAY()))-1,ABS(NETWORKDAYS(Proc[[#This Row],[DateOpened]],Proc[[#This Row],[DateClosed]]))-1)</f>
        <v>22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yep</v>
      </c>
      <c r="Q10714" s="2">
        <f ca="1">IF(Proc[[#This Row],[DateClosed]]="",ABS(NETWORKDAYS(Proc[[#This Row],[DateOpened]],TODAY()))-1,ABS(NETWORKDAYS(Proc[[#This Row],[DateOpened]],Proc[[#This Row],[DateClosed]]))-1)</f>
        <v>22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yep</v>
      </c>
      <c r="Q10715" s="2">
        <f ca="1">IF(Proc[[#This Row],[DateClosed]]="",ABS(NETWORKDAYS(Proc[[#This Row],[DateOpened]],TODAY()))-1,ABS(NETWORKDAYS(Proc[[#This Row],[DateOpened]],Proc[[#This Row],[DateClosed]]))-1)</f>
        <v>22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yep</v>
      </c>
      <c r="Q10716" s="2">
        <f ca="1">IF(Proc[[#This Row],[DateClosed]]="",ABS(NETWORKDAYS(Proc[[#This Row],[DateOpened]],TODAY()))-1,ABS(NETWORKDAYS(Proc[[#This Row],[DateOpened]],Proc[[#This Row],[DateClosed]]))-1)</f>
        <v>22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yep</v>
      </c>
      <c r="Q10717" s="2">
        <f ca="1">IF(Proc[[#This Row],[DateClosed]]="",ABS(NETWORKDAYS(Proc[[#This Row],[DateOpened]],TODAY()))-1,ABS(NETWORKDAYS(Proc[[#This Row],[DateOpened]],Proc[[#This Row],[DateClosed]]))-1)</f>
        <v>22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yep</v>
      </c>
      <c r="Q10718" s="2">
        <f ca="1">IF(Proc[[#This Row],[DateClosed]]="",ABS(NETWORKDAYS(Proc[[#This Row],[DateOpened]],TODAY()))-1,ABS(NETWORKDAYS(Proc[[#This Row],[DateOpened]],Proc[[#This Row],[DateClosed]]))-1)</f>
        <v>22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yep</v>
      </c>
      <c r="Q10719" s="2">
        <f ca="1">IF(Proc[[#This Row],[DateClosed]]="",ABS(NETWORKDAYS(Proc[[#This Row],[DateOpened]],TODAY()))-1,ABS(NETWORKDAYS(Proc[[#This Row],[DateOpened]],Proc[[#This Row],[DateClosed]]))-1)</f>
        <v>22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yep</v>
      </c>
      <c r="Q10720" s="2">
        <f ca="1">IF(Proc[[#This Row],[DateClosed]]="",ABS(NETWORKDAYS(Proc[[#This Row],[DateOpened]],TODAY()))-1,ABS(NETWORKDAYS(Proc[[#This Row],[DateOpened]],Proc[[#This Row],[DateClosed]]))-1)</f>
        <v>22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yep</v>
      </c>
      <c r="Q10721" s="2">
        <f ca="1">IF(Proc[[#This Row],[DateClosed]]="",ABS(NETWORKDAYS(Proc[[#This Row],[DateOpened]],TODAY()))-1,ABS(NETWORKDAYS(Proc[[#This Row],[DateOpened]],Proc[[#This Row],[DateClosed]]))-1)</f>
        <v>22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yep</v>
      </c>
      <c r="Q10722" s="2">
        <f ca="1">IF(Proc[[#This Row],[DateClosed]]="",ABS(NETWORKDAYS(Proc[[#This Row],[DateOpened]],TODAY()))-1,ABS(NETWORKDAYS(Proc[[#This Row],[DateOpened]],Proc[[#This Row],[DateClosed]]))-1)</f>
        <v>22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yep</v>
      </c>
      <c r="Q10723" s="2">
        <f ca="1">IF(Proc[[#This Row],[DateClosed]]="",ABS(NETWORKDAYS(Proc[[#This Row],[DateOpened]],TODAY()))-1,ABS(NETWORKDAYS(Proc[[#This Row],[DateOpened]],Proc[[#This Row],[DateClosed]]))-1)</f>
        <v>22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yep</v>
      </c>
      <c r="Q10724" s="2">
        <f ca="1">IF(Proc[[#This Row],[DateClosed]]="",ABS(NETWORKDAYS(Proc[[#This Row],[DateOpened]],TODAY()))-1,ABS(NETWORKDAYS(Proc[[#This Row],[DateOpened]],Proc[[#This Row],[DateClosed]]))-1)</f>
        <v>22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yep</v>
      </c>
      <c r="Q10725" s="2">
        <f ca="1">IF(Proc[[#This Row],[DateClosed]]="",ABS(NETWORKDAYS(Proc[[#This Row],[DateOpened]],TODAY()))-1,ABS(NETWORKDAYS(Proc[[#This Row],[DateOpened]],Proc[[#This Row],[DateClosed]]))-1)</f>
        <v>22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yep</v>
      </c>
      <c r="Q10726" s="2">
        <f ca="1">IF(Proc[[#This Row],[DateClosed]]="",ABS(NETWORKDAYS(Proc[[#This Row],[DateOpened]],TODAY()))-1,ABS(NETWORKDAYS(Proc[[#This Row],[DateOpened]],Proc[[#This Row],[DateClosed]]))-1)</f>
        <v>22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yep</v>
      </c>
      <c r="Q10727" s="2">
        <f ca="1">IF(Proc[[#This Row],[DateClosed]]="",ABS(NETWORKDAYS(Proc[[#This Row],[DateOpened]],TODAY()))-1,ABS(NETWORKDAYS(Proc[[#This Row],[DateOpened]],Proc[[#This Row],[DateClosed]]))-1)</f>
        <v>22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yep</v>
      </c>
      <c r="Q10728" s="2">
        <f ca="1">IF(Proc[[#This Row],[DateClosed]]="",ABS(NETWORKDAYS(Proc[[#This Row],[DateOpened]],TODAY()))-1,ABS(NETWORKDAYS(Proc[[#This Row],[DateOpened]],Proc[[#This Row],[DateClosed]]))-1)</f>
        <v>22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yep</v>
      </c>
      <c r="Q10729" s="2">
        <f ca="1">IF(Proc[[#This Row],[DateClosed]]="",ABS(NETWORKDAYS(Proc[[#This Row],[DateOpened]],TODAY()))-1,ABS(NETWORKDAYS(Proc[[#This Row],[DateOpened]],Proc[[#This Row],[DateClosed]]))-1)</f>
        <v>22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yep</v>
      </c>
      <c r="Q10730" s="2">
        <f ca="1">IF(Proc[[#This Row],[DateClosed]]="",ABS(NETWORKDAYS(Proc[[#This Row],[DateOpened]],TODAY()))-1,ABS(NETWORKDAYS(Proc[[#This Row],[DateOpened]],Proc[[#This Row],[DateClosed]]))-1)</f>
        <v>22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yep</v>
      </c>
      <c r="Q10731" s="2">
        <f ca="1">IF(Proc[[#This Row],[DateClosed]]="",ABS(NETWORKDAYS(Proc[[#This Row],[DateOpened]],TODAY()))-1,ABS(NETWORKDAYS(Proc[[#This Row],[DateOpened]],Proc[[#This Row],[DateClosed]]))-1)</f>
        <v>22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yep</v>
      </c>
      <c r="Q10732" s="2">
        <f ca="1">IF(Proc[[#This Row],[DateClosed]]="",ABS(NETWORKDAYS(Proc[[#This Row],[DateOpened]],TODAY()))-1,ABS(NETWORKDAYS(Proc[[#This Row],[DateOpened]],Proc[[#This Row],[DateClosed]]))-1)</f>
        <v>22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yep</v>
      </c>
      <c r="Q10733" s="2">
        <f ca="1">IF(Proc[[#This Row],[DateClosed]]="",ABS(NETWORKDAYS(Proc[[#This Row],[DateOpened]],TODAY()))-1,ABS(NETWORKDAYS(Proc[[#This Row],[DateOpened]],Proc[[#This Row],[DateClosed]]))-1)</f>
        <v>22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yep</v>
      </c>
      <c r="Q10734" s="2">
        <f ca="1">IF(Proc[[#This Row],[DateClosed]]="",ABS(NETWORKDAYS(Proc[[#This Row],[DateOpened]],TODAY()))-1,ABS(NETWORKDAYS(Proc[[#This Row],[DateOpened]],Proc[[#This Row],[DateClosed]]))-1)</f>
        <v>22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yep</v>
      </c>
      <c r="Q10735" s="2">
        <f ca="1">IF(Proc[[#This Row],[DateClosed]]="",ABS(NETWORKDAYS(Proc[[#This Row],[DateOpened]],TODAY()))-1,ABS(NETWORKDAYS(Proc[[#This Row],[DateOpened]],Proc[[#This Row],[DateClosed]]))-1)</f>
        <v>22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yep</v>
      </c>
      <c r="Q10736" s="2">
        <f ca="1">IF(Proc[[#This Row],[DateClosed]]="",ABS(NETWORKDAYS(Proc[[#This Row],[DateOpened]],TODAY()))-1,ABS(NETWORKDAYS(Proc[[#This Row],[DateOpened]],Proc[[#This Row],[DateClosed]]))-1)</f>
        <v>22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yep</v>
      </c>
      <c r="Q10737" s="2">
        <f ca="1">IF(Proc[[#This Row],[DateClosed]]="",ABS(NETWORKDAYS(Proc[[#This Row],[DateOpened]],TODAY()))-1,ABS(NETWORKDAYS(Proc[[#This Row],[DateOpened]],Proc[[#This Row],[DateClosed]]))-1)</f>
        <v>22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yep</v>
      </c>
      <c r="Q10738" s="2">
        <f ca="1">IF(Proc[[#This Row],[DateClosed]]="",ABS(NETWORKDAYS(Proc[[#This Row],[DateOpened]],TODAY()))-1,ABS(NETWORKDAYS(Proc[[#This Row],[DateOpened]],Proc[[#This Row],[DateClosed]]))-1)</f>
        <v>22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yep</v>
      </c>
      <c r="Q10739" s="2">
        <f ca="1">IF(Proc[[#This Row],[DateClosed]]="",ABS(NETWORKDAYS(Proc[[#This Row],[DateOpened]],TODAY()))-1,ABS(NETWORKDAYS(Proc[[#This Row],[DateOpened]],Proc[[#This Row],[DateClosed]]))-1)</f>
        <v>22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yep</v>
      </c>
      <c r="Q10740" s="2">
        <f ca="1">IF(Proc[[#This Row],[DateClosed]]="",ABS(NETWORKDAYS(Proc[[#This Row],[DateOpened]],TODAY()))-1,ABS(NETWORKDAYS(Proc[[#This Row],[DateOpened]],Proc[[#This Row],[DateClosed]]))-1)</f>
        <v>22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yep</v>
      </c>
      <c r="Q10741" s="2">
        <f ca="1">IF(Proc[[#This Row],[DateClosed]]="",ABS(NETWORKDAYS(Proc[[#This Row],[DateOpened]],TODAY()))-1,ABS(NETWORKDAYS(Proc[[#This Row],[DateOpened]],Proc[[#This Row],[DateClosed]]))-1)</f>
        <v>22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yep</v>
      </c>
      <c r="Q10742" s="2">
        <f ca="1">IF(Proc[[#This Row],[DateClosed]]="",ABS(NETWORKDAYS(Proc[[#This Row],[DateOpened]],TODAY()))-1,ABS(NETWORKDAYS(Proc[[#This Row],[DateOpened]],Proc[[#This Row],[DateClosed]]))-1)</f>
        <v>22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yep</v>
      </c>
      <c r="Q10743" s="2">
        <f ca="1">IF(Proc[[#This Row],[DateClosed]]="",ABS(NETWORKDAYS(Proc[[#This Row],[DateOpened]],TODAY()))-1,ABS(NETWORKDAYS(Proc[[#This Row],[DateOpened]],Proc[[#This Row],[DateClosed]]))-1)</f>
        <v>22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yep</v>
      </c>
      <c r="Q10744" s="2">
        <f ca="1">IF(Proc[[#This Row],[DateClosed]]="",ABS(NETWORKDAYS(Proc[[#This Row],[DateOpened]],TODAY()))-1,ABS(NETWORKDAYS(Proc[[#This Row],[DateOpened]],Proc[[#This Row],[DateClosed]]))-1)</f>
        <v>22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yep</v>
      </c>
      <c r="Q10745" s="2">
        <f ca="1">IF(Proc[[#This Row],[DateClosed]]="",ABS(NETWORKDAYS(Proc[[#This Row],[DateOpened]],TODAY()))-1,ABS(NETWORKDAYS(Proc[[#This Row],[DateOpened]],Proc[[#This Row],[DateClosed]]))-1)</f>
        <v>22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yep</v>
      </c>
      <c r="Q10746" s="2">
        <f ca="1">IF(Proc[[#This Row],[DateClosed]]="",ABS(NETWORKDAYS(Proc[[#This Row],[DateOpened]],TODAY()))-1,ABS(NETWORKDAYS(Proc[[#This Row],[DateOpened]],Proc[[#This Row],[DateClosed]]))-1)</f>
        <v>22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yep</v>
      </c>
      <c r="Q10747" s="2">
        <f ca="1">IF(Proc[[#This Row],[DateClosed]]="",ABS(NETWORKDAYS(Proc[[#This Row],[DateOpened]],TODAY()))-1,ABS(NETWORKDAYS(Proc[[#This Row],[DateOpened]],Proc[[#This Row],[DateClosed]]))-1)</f>
        <v>22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yep</v>
      </c>
      <c r="Q10748" s="2">
        <f ca="1">IF(Proc[[#This Row],[DateClosed]]="",ABS(NETWORKDAYS(Proc[[#This Row],[DateOpened]],TODAY()))-1,ABS(NETWORKDAYS(Proc[[#This Row],[DateOpened]],Proc[[#This Row],[DateClosed]]))-1)</f>
        <v>22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yep</v>
      </c>
      <c r="Q10749" s="2">
        <f ca="1">IF(Proc[[#This Row],[DateClosed]]="",ABS(NETWORKDAYS(Proc[[#This Row],[DateOpened]],TODAY()))-1,ABS(NETWORKDAYS(Proc[[#This Row],[DateOpened]],Proc[[#This Row],[DateClosed]]))-1)</f>
        <v>22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yep</v>
      </c>
      <c r="Q10750" s="2">
        <f ca="1">IF(Proc[[#This Row],[DateClosed]]="",ABS(NETWORKDAYS(Proc[[#This Row],[DateOpened]],TODAY()))-1,ABS(NETWORKDAYS(Proc[[#This Row],[DateOpened]],Proc[[#This Row],[DateClosed]]))-1)</f>
        <v>22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yep</v>
      </c>
      <c r="Q10751" s="2">
        <f ca="1">IF(Proc[[#This Row],[DateClosed]]="",ABS(NETWORKDAYS(Proc[[#This Row],[DateOpened]],TODAY()))-1,ABS(NETWORKDAYS(Proc[[#This Row],[DateOpened]],Proc[[#This Row],[DateClosed]]))-1)</f>
        <v>22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yep</v>
      </c>
      <c r="Q10752" s="2">
        <f ca="1">IF(Proc[[#This Row],[DateClosed]]="",ABS(NETWORKDAYS(Proc[[#This Row],[DateOpened]],TODAY()))-1,ABS(NETWORKDAYS(Proc[[#This Row],[DateOpened]],Proc[[#This Row],[DateClosed]]))-1)</f>
        <v>22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yep</v>
      </c>
      <c r="Q10753" s="2">
        <f ca="1">IF(Proc[[#This Row],[DateClosed]]="",ABS(NETWORKDAYS(Proc[[#This Row],[DateOpened]],TODAY()))-1,ABS(NETWORKDAYS(Proc[[#This Row],[DateOpened]],Proc[[#This Row],[DateClosed]]))-1)</f>
        <v>22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yep</v>
      </c>
      <c r="Q10754" s="2">
        <f ca="1">IF(Proc[[#This Row],[DateClosed]]="",ABS(NETWORKDAYS(Proc[[#This Row],[DateOpened]],TODAY()))-1,ABS(NETWORKDAYS(Proc[[#This Row],[DateOpened]],Proc[[#This Row],[DateClosed]]))-1)</f>
        <v>22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yep</v>
      </c>
      <c r="Q10755" s="2">
        <f ca="1">IF(Proc[[#This Row],[DateClosed]]="",ABS(NETWORKDAYS(Proc[[#This Row],[DateOpened]],TODAY()))-1,ABS(NETWORKDAYS(Proc[[#This Row],[DateOpened]],Proc[[#This Row],[DateClosed]]))-1)</f>
        <v>22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yep</v>
      </c>
      <c r="Q10756" s="2">
        <f ca="1">IF(Proc[[#This Row],[DateClosed]]="",ABS(NETWORKDAYS(Proc[[#This Row],[DateOpened]],TODAY()))-1,ABS(NETWORKDAYS(Proc[[#This Row],[DateOpened]],Proc[[#This Row],[DateClosed]]))-1)</f>
        <v>22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yep</v>
      </c>
      <c r="Q10757" s="2">
        <f ca="1">IF(Proc[[#This Row],[DateClosed]]="",ABS(NETWORKDAYS(Proc[[#This Row],[DateOpened]],TODAY()))-1,ABS(NETWORKDAYS(Proc[[#This Row],[DateOpened]],Proc[[#This Row],[DateClosed]]))-1)</f>
        <v>22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yep</v>
      </c>
      <c r="Q10758" s="2">
        <f ca="1">IF(Proc[[#This Row],[DateClosed]]="",ABS(NETWORKDAYS(Proc[[#This Row],[DateOpened]],TODAY()))-1,ABS(NETWORKDAYS(Proc[[#This Row],[DateOpened]],Proc[[#This Row],[DateClosed]]))-1)</f>
        <v>22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yep</v>
      </c>
      <c r="Q10759" s="2">
        <f ca="1">IF(Proc[[#This Row],[DateClosed]]="",ABS(NETWORKDAYS(Proc[[#This Row],[DateOpened]],TODAY()))-1,ABS(NETWORKDAYS(Proc[[#This Row],[DateOpened]],Proc[[#This Row],[DateClosed]]))-1)</f>
        <v>22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yep</v>
      </c>
      <c r="Q10760" s="2">
        <f ca="1">IF(Proc[[#This Row],[DateClosed]]="",ABS(NETWORKDAYS(Proc[[#This Row],[DateOpened]],TODAY()))-1,ABS(NETWORKDAYS(Proc[[#This Row],[DateOpened]],Proc[[#This Row],[DateClosed]]))-1)</f>
        <v>22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yep</v>
      </c>
      <c r="Q10761" s="2">
        <f ca="1">IF(Proc[[#This Row],[DateClosed]]="",ABS(NETWORKDAYS(Proc[[#This Row],[DateOpened]],TODAY()))-1,ABS(NETWORKDAYS(Proc[[#This Row],[DateOpened]],Proc[[#This Row],[DateClosed]]))-1)</f>
        <v>22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yep</v>
      </c>
      <c r="Q10762" s="2">
        <f ca="1">IF(Proc[[#This Row],[DateClosed]]="",ABS(NETWORKDAYS(Proc[[#This Row],[DateOpened]],TODAY()))-1,ABS(NETWORKDAYS(Proc[[#This Row],[DateOpened]],Proc[[#This Row],[DateClosed]]))-1)</f>
        <v>22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yep</v>
      </c>
      <c r="Q10763" s="2">
        <f ca="1">IF(Proc[[#This Row],[DateClosed]]="",ABS(NETWORKDAYS(Proc[[#This Row],[DateOpened]],TODAY()))-1,ABS(NETWORKDAYS(Proc[[#This Row],[DateOpened]],Proc[[#This Row],[DateClosed]]))-1)</f>
        <v>22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yep</v>
      </c>
      <c r="Q10764" s="2">
        <f ca="1">IF(Proc[[#This Row],[DateClosed]]="",ABS(NETWORKDAYS(Proc[[#This Row],[DateOpened]],TODAY()))-1,ABS(NETWORKDAYS(Proc[[#This Row],[DateOpened]],Proc[[#This Row],[DateClosed]]))-1)</f>
        <v>22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yep</v>
      </c>
      <c r="Q10765" s="2">
        <f ca="1">IF(Proc[[#This Row],[DateClosed]]="",ABS(NETWORKDAYS(Proc[[#This Row],[DateOpened]],TODAY()))-1,ABS(NETWORKDAYS(Proc[[#This Row],[DateOpened]],Proc[[#This Row],[DateClosed]]))-1)</f>
        <v>22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yep</v>
      </c>
      <c r="Q10766" s="2">
        <f ca="1">IF(Proc[[#This Row],[DateClosed]]="",ABS(NETWORKDAYS(Proc[[#This Row],[DateOpened]],TODAY()))-1,ABS(NETWORKDAYS(Proc[[#This Row],[DateOpened]],Proc[[#This Row],[DateClosed]]))-1)</f>
        <v>22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yep</v>
      </c>
      <c r="Q10767" s="2">
        <f ca="1">IF(Proc[[#This Row],[DateClosed]]="",ABS(NETWORKDAYS(Proc[[#This Row],[DateOpened]],TODAY()))-1,ABS(NETWORKDAYS(Proc[[#This Row],[DateOpened]],Proc[[#This Row],[DateClosed]]))-1)</f>
        <v>22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yep</v>
      </c>
      <c r="Q10768" s="2">
        <f ca="1">IF(Proc[[#This Row],[DateClosed]]="",ABS(NETWORKDAYS(Proc[[#This Row],[DateOpened]],TODAY()))-1,ABS(NETWORKDAYS(Proc[[#This Row],[DateOpened]],Proc[[#This Row],[DateClosed]]))-1)</f>
        <v>22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yep</v>
      </c>
      <c r="Q10769" s="2">
        <f ca="1">IF(Proc[[#This Row],[DateClosed]]="",ABS(NETWORKDAYS(Proc[[#This Row],[DateOpened]],TODAY()))-1,ABS(NETWORKDAYS(Proc[[#This Row],[DateOpened]],Proc[[#This Row],[DateClosed]]))-1)</f>
        <v>22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yep</v>
      </c>
      <c r="Q10770" s="2">
        <f ca="1">IF(Proc[[#This Row],[DateClosed]]="",ABS(NETWORKDAYS(Proc[[#This Row],[DateOpened]],TODAY()))-1,ABS(NETWORKDAYS(Proc[[#This Row],[DateOpened]],Proc[[#This Row],[DateClosed]]))-1)</f>
        <v>22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yep</v>
      </c>
      <c r="Q10771" s="2">
        <f ca="1">IF(Proc[[#This Row],[DateClosed]]="",ABS(NETWORKDAYS(Proc[[#This Row],[DateOpened]],TODAY()))-1,ABS(NETWORKDAYS(Proc[[#This Row],[DateOpened]],Proc[[#This Row],[DateClosed]]))-1)</f>
        <v>22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yep</v>
      </c>
      <c r="Q10772" s="2">
        <f ca="1">IF(Proc[[#This Row],[DateClosed]]="",ABS(NETWORKDAYS(Proc[[#This Row],[DateOpened]],TODAY()))-1,ABS(NETWORKDAYS(Proc[[#This Row],[DateOpened]],Proc[[#This Row],[DateClosed]]))-1)</f>
        <v>22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yep</v>
      </c>
      <c r="Q10773" s="2">
        <f ca="1">IF(Proc[[#This Row],[DateClosed]]="",ABS(NETWORKDAYS(Proc[[#This Row],[DateOpened]],TODAY()))-1,ABS(NETWORKDAYS(Proc[[#This Row],[DateOpened]],Proc[[#This Row],[DateClosed]]))-1)</f>
        <v>22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yep</v>
      </c>
      <c r="Q10774" s="2">
        <f ca="1">IF(Proc[[#This Row],[DateClosed]]="",ABS(NETWORKDAYS(Proc[[#This Row],[DateOpened]],TODAY()))-1,ABS(NETWORKDAYS(Proc[[#This Row],[DateOpened]],Proc[[#This Row],[DateClosed]]))-1)</f>
        <v>22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yep</v>
      </c>
      <c r="Q10775" s="2">
        <f ca="1">IF(Proc[[#This Row],[DateClosed]]="",ABS(NETWORKDAYS(Proc[[#This Row],[DateOpened]],TODAY()))-1,ABS(NETWORKDAYS(Proc[[#This Row],[DateOpened]],Proc[[#This Row],[DateClosed]]))-1)</f>
        <v>22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yep</v>
      </c>
      <c r="Q10776" s="2">
        <f ca="1">IF(Proc[[#This Row],[DateClosed]]="",ABS(NETWORKDAYS(Proc[[#This Row],[DateOpened]],TODAY()))-1,ABS(NETWORKDAYS(Proc[[#This Row],[DateOpened]],Proc[[#This Row],[DateClosed]]))-1)</f>
        <v>22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yep</v>
      </c>
      <c r="Q10777" s="2">
        <f ca="1">IF(Proc[[#This Row],[DateClosed]]="",ABS(NETWORKDAYS(Proc[[#This Row],[DateOpened]],TODAY()))-1,ABS(NETWORKDAYS(Proc[[#This Row],[DateOpened]],Proc[[#This Row],[DateClosed]]))-1)</f>
        <v>22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yep</v>
      </c>
      <c r="Q10778" s="2">
        <f ca="1">IF(Proc[[#This Row],[DateClosed]]="",ABS(NETWORKDAYS(Proc[[#This Row],[DateOpened]],TODAY()))-1,ABS(NETWORKDAYS(Proc[[#This Row],[DateOpened]],Proc[[#This Row],[DateClosed]]))-1)</f>
        <v>22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yep</v>
      </c>
      <c r="Q10779" s="2">
        <f ca="1">IF(Proc[[#This Row],[DateClosed]]="",ABS(NETWORKDAYS(Proc[[#This Row],[DateOpened]],TODAY()))-1,ABS(NETWORKDAYS(Proc[[#This Row],[DateOpened]],Proc[[#This Row],[DateClosed]]))-1)</f>
        <v>22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yep</v>
      </c>
      <c r="Q10780" s="2">
        <f ca="1">IF(Proc[[#This Row],[DateClosed]]="",ABS(NETWORKDAYS(Proc[[#This Row],[DateOpened]],TODAY()))-1,ABS(NETWORKDAYS(Proc[[#This Row],[DateOpened]],Proc[[#This Row],[DateClosed]]))-1)</f>
        <v>22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yep</v>
      </c>
      <c r="Q10781" s="2">
        <f ca="1">IF(Proc[[#This Row],[DateClosed]]="",ABS(NETWORKDAYS(Proc[[#This Row],[DateOpened]],TODAY()))-1,ABS(NETWORKDAYS(Proc[[#This Row],[DateOpened]],Proc[[#This Row],[DateClosed]]))-1)</f>
        <v>22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yep</v>
      </c>
      <c r="Q10782" s="2">
        <f ca="1">IF(Proc[[#This Row],[DateClosed]]="",ABS(NETWORKDAYS(Proc[[#This Row],[DateOpened]],TODAY()))-1,ABS(NETWORKDAYS(Proc[[#This Row],[DateOpened]],Proc[[#This Row],[DateClosed]]))-1)</f>
        <v>22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yep</v>
      </c>
      <c r="Q10783" s="2">
        <f ca="1">IF(Proc[[#This Row],[DateClosed]]="",ABS(NETWORKDAYS(Proc[[#This Row],[DateOpened]],TODAY()))-1,ABS(NETWORKDAYS(Proc[[#This Row],[DateOpened]],Proc[[#This Row],[DateClosed]]))-1)</f>
        <v>22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yep</v>
      </c>
      <c r="Q10784" s="2">
        <f ca="1">IF(Proc[[#This Row],[DateClosed]]="",ABS(NETWORKDAYS(Proc[[#This Row],[DateOpened]],TODAY()))-1,ABS(NETWORKDAYS(Proc[[#This Row],[DateOpened]],Proc[[#This Row],[DateClosed]]))-1)</f>
        <v>22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yep</v>
      </c>
      <c r="Q10785" s="2">
        <f ca="1">IF(Proc[[#This Row],[DateClosed]]="",ABS(NETWORKDAYS(Proc[[#This Row],[DateOpened]],TODAY()))-1,ABS(NETWORKDAYS(Proc[[#This Row],[DateOpened]],Proc[[#This Row],[DateClosed]]))-1)</f>
        <v>22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yep</v>
      </c>
      <c r="Q10786" s="2">
        <f ca="1">IF(Proc[[#This Row],[DateClosed]]="",ABS(NETWORKDAYS(Proc[[#This Row],[DateOpened]],TODAY()))-1,ABS(NETWORKDAYS(Proc[[#This Row],[DateOpened]],Proc[[#This Row],[DateClosed]]))-1)</f>
        <v>22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yep</v>
      </c>
      <c r="Q10787" s="2">
        <f ca="1">IF(Proc[[#This Row],[DateClosed]]="",ABS(NETWORKDAYS(Proc[[#This Row],[DateOpened]],TODAY()))-1,ABS(NETWORKDAYS(Proc[[#This Row],[DateOpened]],Proc[[#This Row],[DateClosed]]))-1)</f>
        <v>22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yep</v>
      </c>
      <c r="Q10788" s="2">
        <f ca="1">IF(Proc[[#This Row],[DateClosed]]="",ABS(NETWORKDAYS(Proc[[#This Row],[DateOpened]],TODAY()))-1,ABS(NETWORKDAYS(Proc[[#This Row],[DateOpened]],Proc[[#This Row],[DateClosed]]))-1)</f>
        <v>22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yep</v>
      </c>
      <c r="Q10789" s="2">
        <f ca="1">IF(Proc[[#This Row],[DateClosed]]="",ABS(NETWORKDAYS(Proc[[#This Row],[DateOpened]],TODAY()))-1,ABS(NETWORKDAYS(Proc[[#This Row],[DateOpened]],Proc[[#This Row],[DateClosed]]))-1)</f>
        <v>22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yep</v>
      </c>
      <c r="Q10790" s="2">
        <f ca="1">IF(Proc[[#This Row],[DateClosed]]="",ABS(NETWORKDAYS(Proc[[#This Row],[DateOpened]],TODAY()))-1,ABS(NETWORKDAYS(Proc[[#This Row],[DateOpened]],Proc[[#This Row],[DateClosed]]))-1)</f>
        <v>22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yep</v>
      </c>
      <c r="Q10791" s="2">
        <f ca="1">IF(Proc[[#This Row],[DateClosed]]="",ABS(NETWORKDAYS(Proc[[#This Row],[DateOpened]],TODAY()))-1,ABS(NETWORKDAYS(Proc[[#This Row],[DateOpened]],Proc[[#This Row],[DateClosed]]))-1)</f>
        <v>22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yep</v>
      </c>
      <c r="Q10792" s="2">
        <f ca="1">IF(Proc[[#This Row],[DateClosed]]="",ABS(NETWORKDAYS(Proc[[#This Row],[DateOpened]],TODAY()))-1,ABS(NETWORKDAYS(Proc[[#This Row],[DateOpened]],Proc[[#This Row],[DateClosed]]))-1)</f>
        <v>22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yep</v>
      </c>
      <c r="Q10793" s="2">
        <f ca="1">IF(Proc[[#This Row],[DateClosed]]="",ABS(NETWORKDAYS(Proc[[#This Row],[DateOpened]],TODAY()))-1,ABS(NETWORKDAYS(Proc[[#This Row],[DateOpened]],Proc[[#This Row],[DateClosed]]))-1)</f>
        <v>22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yep</v>
      </c>
      <c r="Q10794" s="2">
        <f ca="1">IF(Proc[[#This Row],[DateClosed]]="",ABS(NETWORKDAYS(Proc[[#This Row],[DateOpened]],TODAY()))-1,ABS(NETWORKDAYS(Proc[[#This Row],[DateOpened]],Proc[[#This Row],[DateClosed]]))-1)</f>
        <v>22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yep</v>
      </c>
      <c r="Q10795" s="2">
        <f ca="1">IF(Proc[[#This Row],[DateClosed]]="",ABS(NETWORKDAYS(Proc[[#This Row],[DateOpened]],TODAY()))-1,ABS(NETWORKDAYS(Proc[[#This Row],[DateOpened]],Proc[[#This Row],[DateClosed]]))-1)</f>
        <v>22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yep</v>
      </c>
      <c r="Q10796" s="2">
        <f ca="1">IF(Proc[[#This Row],[DateClosed]]="",ABS(NETWORKDAYS(Proc[[#This Row],[DateOpened]],TODAY()))-1,ABS(NETWORKDAYS(Proc[[#This Row],[DateOpened]],Proc[[#This Row],[DateClosed]]))-1)</f>
        <v>22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yep</v>
      </c>
      <c r="Q10797" s="2">
        <f ca="1">IF(Proc[[#This Row],[DateClosed]]="",ABS(NETWORKDAYS(Proc[[#This Row],[DateOpened]],TODAY()))-1,ABS(NETWORKDAYS(Proc[[#This Row],[DateOpened]],Proc[[#This Row],[DateClosed]]))-1)</f>
        <v>22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yep</v>
      </c>
      <c r="Q10798" s="2">
        <f ca="1">IF(Proc[[#This Row],[DateClosed]]="",ABS(NETWORKDAYS(Proc[[#This Row],[DateOpened]],TODAY()))-1,ABS(NETWORKDAYS(Proc[[#This Row],[DateOpened]],Proc[[#This Row],[DateClosed]]))-1)</f>
        <v>22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yep</v>
      </c>
      <c r="Q10799" s="2">
        <f ca="1">IF(Proc[[#This Row],[DateClosed]]="",ABS(NETWORKDAYS(Proc[[#This Row],[DateOpened]],TODAY()))-1,ABS(NETWORKDAYS(Proc[[#This Row],[DateOpened]],Proc[[#This Row],[DateClosed]]))-1)</f>
        <v>22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yep</v>
      </c>
      <c r="Q10800" s="2">
        <f ca="1">IF(Proc[[#This Row],[DateClosed]]="",ABS(NETWORKDAYS(Proc[[#This Row],[DateOpened]],TODAY()))-1,ABS(NETWORKDAYS(Proc[[#This Row],[DateOpened]],Proc[[#This Row],[DateClosed]]))-1)</f>
        <v>22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yep</v>
      </c>
      <c r="Q10801" s="2">
        <f ca="1">IF(Proc[[#This Row],[DateClosed]]="",ABS(NETWORKDAYS(Proc[[#This Row],[DateOpened]],TODAY()))-1,ABS(NETWORKDAYS(Proc[[#This Row],[DateOpened]],Proc[[#This Row],[DateClosed]]))-1)</f>
        <v>22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yep</v>
      </c>
      <c r="Q10802" s="2">
        <f ca="1">IF(Proc[[#This Row],[DateClosed]]="",ABS(NETWORKDAYS(Proc[[#This Row],[DateOpened]],TODAY()))-1,ABS(NETWORKDAYS(Proc[[#This Row],[DateOpened]],Proc[[#This Row],[DateClosed]]))-1)</f>
        <v>22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yep</v>
      </c>
      <c r="Q10803" s="2">
        <f ca="1">IF(Proc[[#This Row],[DateClosed]]="",ABS(NETWORKDAYS(Proc[[#This Row],[DateOpened]],TODAY()))-1,ABS(NETWORKDAYS(Proc[[#This Row],[DateOpened]],Proc[[#This Row],[DateClosed]]))-1)</f>
        <v>22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yep</v>
      </c>
      <c r="Q10804" s="2">
        <f ca="1">IF(Proc[[#This Row],[DateClosed]]="",ABS(NETWORKDAYS(Proc[[#This Row],[DateOpened]],TODAY()))-1,ABS(NETWORKDAYS(Proc[[#This Row],[DateOpened]],Proc[[#This Row],[DateClosed]]))-1)</f>
        <v>22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yep</v>
      </c>
      <c r="Q10805" s="2">
        <f ca="1">IF(Proc[[#This Row],[DateClosed]]="",ABS(NETWORKDAYS(Proc[[#This Row],[DateOpened]],TODAY()))-1,ABS(NETWORKDAYS(Proc[[#This Row],[DateOpened]],Proc[[#This Row],[DateClosed]]))-1)</f>
        <v>22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yep</v>
      </c>
      <c r="Q10806" s="2">
        <f ca="1">IF(Proc[[#This Row],[DateClosed]]="",ABS(NETWORKDAYS(Proc[[#This Row],[DateOpened]],TODAY()))-1,ABS(NETWORKDAYS(Proc[[#This Row],[DateOpened]],Proc[[#This Row],[DateClosed]]))-1)</f>
        <v>22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yep</v>
      </c>
      <c r="Q10807" s="2">
        <f ca="1">IF(Proc[[#This Row],[DateClosed]]="",ABS(NETWORKDAYS(Proc[[#This Row],[DateOpened]],TODAY()))-1,ABS(NETWORKDAYS(Proc[[#This Row],[DateOpened]],Proc[[#This Row],[DateClosed]]))-1)</f>
        <v>22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yep</v>
      </c>
      <c r="Q10808" s="2">
        <f ca="1">IF(Proc[[#This Row],[DateClosed]]="",ABS(NETWORKDAYS(Proc[[#This Row],[DateOpened]],TODAY()))-1,ABS(NETWORKDAYS(Proc[[#This Row],[DateOpened]],Proc[[#This Row],[DateClosed]]))-1)</f>
        <v>22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yep</v>
      </c>
      <c r="Q10809" s="2">
        <f ca="1">IF(Proc[[#This Row],[DateClosed]]="",ABS(NETWORKDAYS(Proc[[#This Row],[DateOpened]],TODAY()))-1,ABS(NETWORKDAYS(Proc[[#This Row],[DateOpened]],Proc[[#This Row],[DateClosed]]))-1)</f>
        <v>22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yep</v>
      </c>
      <c r="Q10810" s="2">
        <f ca="1">IF(Proc[[#This Row],[DateClosed]]="",ABS(NETWORKDAYS(Proc[[#This Row],[DateOpened]],TODAY()))-1,ABS(NETWORKDAYS(Proc[[#This Row],[DateOpened]],Proc[[#This Row],[DateClosed]]))-1)</f>
        <v>22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yep</v>
      </c>
      <c r="Q10811" s="2">
        <f ca="1">IF(Proc[[#This Row],[DateClosed]]="",ABS(NETWORKDAYS(Proc[[#This Row],[DateOpened]],TODAY()))-1,ABS(NETWORKDAYS(Proc[[#This Row],[DateOpened]],Proc[[#This Row],[DateClosed]]))-1)</f>
        <v>22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yep</v>
      </c>
      <c r="Q10812" s="2">
        <f ca="1">IF(Proc[[#This Row],[DateClosed]]="",ABS(NETWORKDAYS(Proc[[#This Row],[DateOpened]],TODAY()))-1,ABS(NETWORKDAYS(Proc[[#This Row],[DateOpened]],Proc[[#This Row],[DateClosed]]))-1)</f>
        <v>22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yep</v>
      </c>
      <c r="Q10813" s="2">
        <f ca="1">IF(Proc[[#This Row],[DateClosed]]="",ABS(NETWORKDAYS(Proc[[#This Row],[DateOpened]],TODAY()))-1,ABS(NETWORKDAYS(Proc[[#This Row],[DateOpened]],Proc[[#This Row],[DateClosed]]))-1)</f>
        <v>22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yep</v>
      </c>
      <c r="Q10814" s="2">
        <f ca="1">IF(Proc[[#This Row],[DateClosed]]="",ABS(NETWORKDAYS(Proc[[#This Row],[DateOpened]],TODAY()))-1,ABS(NETWORKDAYS(Proc[[#This Row],[DateOpened]],Proc[[#This Row],[DateClosed]]))-1)</f>
        <v>22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yep</v>
      </c>
      <c r="Q10815" s="2">
        <f ca="1">IF(Proc[[#This Row],[DateClosed]]="",ABS(NETWORKDAYS(Proc[[#This Row],[DateOpened]],TODAY()))-1,ABS(NETWORKDAYS(Proc[[#This Row],[DateOpened]],Proc[[#This Row],[DateClosed]]))-1)</f>
        <v>22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yep</v>
      </c>
      <c r="Q10816" s="2">
        <f ca="1">IF(Proc[[#This Row],[DateClosed]]="",ABS(NETWORKDAYS(Proc[[#This Row],[DateOpened]],TODAY()))-1,ABS(NETWORKDAYS(Proc[[#This Row],[DateOpened]],Proc[[#This Row],[DateClosed]]))-1)</f>
        <v>22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yep</v>
      </c>
      <c r="Q10817" s="2">
        <f ca="1">IF(Proc[[#This Row],[DateClosed]]="",ABS(NETWORKDAYS(Proc[[#This Row],[DateOpened]],TODAY()))-1,ABS(NETWORKDAYS(Proc[[#This Row],[DateOpened]],Proc[[#This Row],[DateClosed]]))-1)</f>
        <v>22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yep</v>
      </c>
      <c r="Q10818" s="2">
        <f ca="1">IF(Proc[[#This Row],[DateClosed]]="",ABS(NETWORKDAYS(Proc[[#This Row],[DateOpened]],TODAY()))-1,ABS(NETWORKDAYS(Proc[[#This Row],[DateOpened]],Proc[[#This Row],[DateClosed]]))-1)</f>
        <v>22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yep</v>
      </c>
      <c r="Q10819" s="2">
        <f ca="1">IF(Proc[[#This Row],[DateClosed]]="",ABS(NETWORKDAYS(Proc[[#This Row],[DateOpened]],TODAY()))-1,ABS(NETWORKDAYS(Proc[[#This Row],[DateOpened]],Proc[[#This Row],[DateClosed]]))-1)</f>
        <v>22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yep</v>
      </c>
      <c r="Q10820" s="2">
        <f ca="1">IF(Proc[[#This Row],[DateClosed]]="",ABS(NETWORKDAYS(Proc[[#This Row],[DateOpened]],TODAY()))-1,ABS(NETWORKDAYS(Proc[[#This Row],[DateOpened]],Proc[[#This Row],[DateClosed]]))-1)</f>
        <v>22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yep</v>
      </c>
      <c r="Q10821" s="2">
        <f ca="1">IF(Proc[[#This Row],[DateClosed]]="",ABS(NETWORKDAYS(Proc[[#This Row],[DateOpened]],TODAY()))-1,ABS(NETWORKDAYS(Proc[[#This Row],[DateOpened]],Proc[[#This Row],[DateClosed]]))-1)</f>
        <v>22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yep</v>
      </c>
      <c r="Q10822" s="2">
        <f ca="1">IF(Proc[[#This Row],[DateClosed]]="",ABS(NETWORKDAYS(Proc[[#This Row],[DateOpened]],TODAY()))-1,ABS(NETWORKDAYS(Proc[[#This Row],[DateOpened]],Proc[[#This Row],[DateClosed]]))-1)</f>
        <v>22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yep</v>
      </c>
      <c r="Q10823" s="2">
        <f ca="1">IF(Proc[[#This Row],[DateClosed]]="",ABS(NETWORKDAYS(Proc[[#This Row],[DateOpened]],TODAY()))-1,ABS(NETWORKDAYS(Proc[[#This Row],[DateOpened]],Proc[[#This Row],[DateClosed]]))-1)</f>
        <v>22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yep</v>
      </c>
      <c r="Q10824" s="2">
        <f ca="1">IF(Proc[[#This Row],[DateClosed]]="",ABS(NETWORKDAYS(Proc[[#This Row],[DateOpened]],TODAY()))-1,ABS(NETWORKDAYS(Proc[[#This Row],[DateOpened]],Proc[[#This Row],[DateClosed]]))-1)</f>
        <v>22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yep</v>
      </c>
      <c r="Q10825" s="2">
        <f ca="1">IF(Proc[[#This Row],[DateClosed]]="",ABS(NETWORKDAYS(Proc[[#This Row],[DateOpened]],TODAY()))-1,ABS(NETWORKDAYS(Proc[[#This Row],[DateOpened]],Proc[[#This Row],[DateClosed]]))-1)</f>
        <v>22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yep</v>
      </c>
      <c r="Q10826" s="2">
        <f ca="1">IF(Proc[[#This Row],[DateClosed]]="",ABS(NETWORKDAYS(Proc[[#This Row],[DateOpened]],TODAY()))-1,ABS(NETWORKDAYS(Proc[[#This Row],[DateOpened]],Proc[[#This Row],[DateClosed]]))-1)</f>
        <v>22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yep</v>
      </c>
      <c r="Q10827" s="2">
        <f ca="1">IF(Proc[[#This Row],[DateClosed]]="",ABS(NETWORKDAYS(Proc[[#This Row],[DateOpened]],TODAY()))-1,ABS(NETWORKDAYS(Proc[[#This Row],[DateOpened]],Proc[[#This Row],[DateClosed]]))-1)</f>
        <v>22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yep</v>
      </c>
      <c r="Q10828" s="2">
        <f ca="1">IF(Proc[[#This Row],[DateClosed]]="",ABS(NETWORKDAYS(Proc[[#This Row],[DateOpened]],TODAY()))-1,ABS(NETWORKDAYS(Proc[[#This Row],[DateOpened]],Proc[[#This Row],[DateClosed]]))-1)</f>
        <v>22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yep</v>
      </c>
      <c r="Q10829" s="2">
        <f ca="1">IF(Proc[[#This Row],[DateClosed]]="",ABS(NETWORKDAYS(Proc[[#This Row],[DateOpened]],TODAY()))-1,ABS(NETWORKDAYS(Proc[[#This Row],[DateOpened]],Proc[[#This Row],[DateClosed]]))-1)</f>
        <v>22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yep</v>
      </c>
      <c r="Q10830" s="2">
        <f ca="1">IF(Proc[[#This Row],[DateClosed]]="",ABS(NETWORKDAYS(Proc[[#This Row],[DateOpened]],TODAY()))-1,ABS(NETWORKDAYS(Proc[[#This Row],[DateOpened]],Proc[[#This Row],[DateClosed]]))-1)</f>
        <v>22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yep</v>
      </c>
      <c r="Q10831" s="2">
        <f ca="1">IF(Proc[[#This Row],[DateClosed]]="",ABS(NETWORKDAYS(Proc[[#This Row],[DateOpened]],TODAY()))-1,ABS(NETWORKDAYS(Proc[[#This Row],[DateOpened]],Proc[[#This Row],[DateClosed]]))-1)</f>
        <v>22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yep</v>
      </c>
      <c r="Q10832" s="2">
        <f ca="1">IF(Proc[[#This Row],[DateClosed]]="",ABS(NETWORKDAYS(Proc[[#This Row],[DateOpened]],TODAY()))-1,ABS(NETWORKDAYS(Proc[[#This Row],[DateOpened]],Proc[[#This Row],[DateClosed]]))-1)</f>
        <v>22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yep</v>
      </c>
      <c r="Q10833" s="2">
        <f ca="1">IF(Proc[[#This Row],[DateClosed]]="",ABS(NETWORKDAYS(Proc[[#This Row],[DateOpened]],TODAY()))-1,ABS(NETWORKDAYS(Proc[[#This Row],[DateOpened]],Proc[[#This Row],[DateClosed]]))-1)</f>
        <v>22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yep</v>
      </c>
      <c r="Q10834" s="2">
        <f ca="1">IF(Proc[[#This Row],[DateClosed]]="",ABS(NETWORKDAYS(Proc[[#This Row],[DateOpened]],TODAY()))-1,ABS(NETWORKDAYS(Proc[[#This Row],[DateOpened]],Proc[[#This Row],[DateClosed]]))-1)</f>
        <v>22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yep</v>
      </c>
      <c r="Q10835" s="2">
        <f ca="1">IF(Proc[[#This Row],[DateClosed]]="",ABS(NETWORKDAYS(Proc[[#This Row],[DateOpened]],TODAY()))-1,ABS(NETWORKDAYS(Proc[[#This Row],[DateOpened]],Proc[[#This Row],[DateClosed]]))-1)</f>
        <v>22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yep</v>
      </c>
      <c r="Q10836" s="2">
        <f ca="1">IF(Proc[[#This Row],[DateClosed]]="",ABS(NETWORKDAYS(Proc[[#This Row],[DateOpened]],TODAY()))-1,ABS(NETWORKDAYS(Proc[[#This Row],[DateOpened]],Proc[[#This Row],[DateClosed]]))-1)</f>
        <v>22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yep</v>
      </c>
      <c r="Q10837" s="2">
        <f ca="1">IF(Proc[[#This Row],[DateClosed]]="",ABS(NETWORKDAYS(Proc[[#This Row],[DateOpened]],TODAY()))-1,ABS(NETWORKDAYS(Proc[[#This Row],[DateOpened]],Proc[[#This Row],[DateClosed]]))-1)</f>
        <v>22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yep</v>
      </c>
      <c r="Q10838" s="2">
        <f ca="1">IF(Proc[[#This Row],[DateClosed]]="",ABS(NETWORKDAYS(Proc[[#This Row],[DateOpened]],TODAY()))-1,ABS(NETWORKDAYS(Proc[[#This Row],[DateOpened]],Proc[[#This Row],[DateClosed]]))-1)</f>
        <v>22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yep</v>
      </c>
      <c r="Q10839" s="2">
        <f ca="1">IF(Proc[[#This Row],[DateClosed]]="",ABS(NETWORKDAYS(Proc[[#This Row],[DateOpened]],TODAY()))-1,ABS(NETWORKDAYS(Proc[[#This Row],[DateOpened]],Proc[[#This Row],[DateClosed]]))-1)</f>
        <v>22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yep</v>
      </c>
      <c r="Q10840" s="2">
        <f ca="1">IF(Proc[[#This Row],[DateClosed]]="",ABS(NETWORKDAYS(Proc[[#This Row],[DateOpened]],TODAY()))-1,ABS(NETWORKDAYS(Proc[[#This Row],[DateOpened]],Proc[[#This Row],[DateClosed]]))-1)</f>
        <v>22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yep</v>
      </c>
      <c r="Q10841" s="2">
        <f ca="1">IF(Proc[[#This Row],[DateClosed]]="",ABS(NETWORKDAYS(Proc[[#This Row],[DateOpened]],TODAY()))-1,ABS(NETWORKDAYS(Proc[[#This Row],[DateOpened]],Proc[[#This Row],[DateClosed]]))-1)</f>
        <v>22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yep</v>
      </c>
      <c r="Q10842" s="2">
        <f ca="1">IF(Proc[[#This Row],[DateClosed]]="",ABS(NETWORKDAYS(Proc[[#This Row],[DateOpened]],TODAY()))-1,ABS(NETWORKDAYS(Proc[[#This Row],[DateOpened]],Proc[[#This Row],[DateClosed]]))-1)</f>
        <v>22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yep</v>
      </c>
      <c r="Q10843" s="2">
        <f ca="1">IF(Proc[[#This Row],[DateClosed]]="",ABS(NETWORKDAYS(Proc[[#This Row],[DateOpened]],TODAY()))-1,ABS(NETWORKDAYS(Proc[[#This Row],[DateOpened]],Proc[[#This Row],[DateClosed]]))-1)</f>
        <v>22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yep</v>
      </c>
      <c r="Q10844" s="2">
        <f ca="1">IF(Proc[[#This Row],[DateClosed]]="",ABS(NETWORKDAYS(Proc[[#This Row],[DateOpened]],TODAY()))-1,ABS(NETWORKDAYS(Proc[[#This Row],[DateOpened]],Proc[[#This Row],[DateClosed]]))-1)</f>
        <v>22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yep</v>
      </c>
      <c r="Q10845" s="2">
        <f ca="1">IF(Proc[[#This Row],[DateClosed]]="",ABS(NETWORKDAYS(Proc[[#This Row],[DateOpened]],TODAY()))-1,ABS(NETWORKDAYS(Proc[[#This Row],[DateOpened]],Proc[[#This Row],[DateClosed]]))-1)</f>
        <v>22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yep</v>
      </c>
      <c r="Q10846" s="2">
        <f ca="1">IF(Proc[[#This Row],[DateClosed]]="",ABS(NETWORKDAYS(Proc[[#This Row],[DateOpened]],TODAY()))-1,ABS(NETWORKDAYS(Proc[[#This Row],[DateOpened]],Proc[[#This Row],[DateClosed]]))-1)</f>
        <v>22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yep</v>
      </c>
      <c r="Q10847" s="2">
        <f ca="1">IF(Proc[[#This Row],[DateClosed]]="",ABS(NETWORKDAYS(Proc[[#This Row],[DateOpened]],TODAY()))-1,ABS(NETWORKDAYS(Proc[[#This Row],[DateOpened]],Proc[[#This Row],[DateClosed]]))-1)</f>
        <v>22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yep</v>
      </c>
      <c r="Q10848" s="2">
        <f ca="1">IF(Proc[[#This Row],[DateClosed]]="",ABS(NETWORKDAYS(Proc[[#This Row],[DateOpened]],TODAY()))-1,ABS(NETWORKDAYS(Proc[[#This Row],[DateOpened]],Proc[[#This Row],[DateClosed]]))-1)</f>
        <v>22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yep</v>
      </c>
      <c r="Q10849" s="2">
        <f ca="1">IF(Proc[[#This Row],[DateClosed]]="",ABS(NETWORKDAYS(Proc[[#This Row],[DateOpened]],TODAY()))-1,ABS(NETWORKDAYS(Proc[[#This Row],[DateOpened]],Proc[[#This Row],[DateClosed]]))-1)</f>
        <v>22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yep</v>
      </c>
      <c r="Q10850" s="2">
        <f ca="1">IF(Proc[[#This Row],[DateClosed]]="",ABS(NETWORKDAYS(Proc[[#This Row],[DateOpened]],TODAY()))-1,ABS(NETWORKDAYS(Proc[[#This Row],[DateOpened]],Proc[[#This Row],[DateClosed]]))-1)</f>
        <v>22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yep</v>
      </c>
      <c r="Q10851" s="2">
        <f ca="1">IF(Proc[[#This Row],[DateClosed]]="",ABS(NETWORKDAYS(Proc[[#This Row],[DateOpened]],TODAY()))-1,ABS(NETWORKDAYS(Proc[[#This Row],[DateOpened]],Proc[[#This Row],[DateClosed]]))-1)</f>
        <v>22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yep</v>
      </c>
      <c r="Q10852" s="2">
        <f ca="1">IF(Proc[[#This Row],[DateClosed]]="",ABS(NETWORKDAYS(Proc[[#This Row],[DateOpened]],TODAY()))-1,ABS(NETWORKDAYS(Proc[[#This Row],[DateOpened]],Proc[[#This Row],[DateClosed]]))-1)</f>
        <v>22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yep</v>
      </c>
      <c r="Q10853" s="2">
        <f ca="1">IF(Proc[[#This Row],[DateClosed]]="",ABS(NETWORKDAYS(Proc[[#This Row],[DateOpened]],TODAY()))-1,ABS(NETWORKDAYS(Proc[[#This Row],[DateOpened]],Proc[[#This Row],[DateClosed]]))-1)</f>
        <v>22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yep</v>
      </c>
      <c r="Q10854" s="2">
        <f ca="1">IF(Proc[[#This Row],[DateClosed]]="",ABS(NETWORKDAYS(Proc[[#This Row],[DateOpened]],TODAY()))-1,ABS(NETWORKDAYS(Proc[[#This Row],[DateOpened]],Proc[[#This Row],[DateClosed]]))-1)</f>
        <v>22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yep</v>
      </c>
      <c r="Q10855" s="2">
        <f ca="1">IF(Proc[[#This Row],[DateClosed]]="",ABS(NETWORKDAYS(Proc[[#This Row],[DateOpened]],TODAY()))-1,ABS(NETWORKDAYS(Proc[[#This Row],[DateOpened]],Proc[[#This Row],[DateClosed]]))-1)</f>
        <v>22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yep</v>
      </c>
      <c r="Q10856" s="2">
        <f ca="1">IF(Proc[[#This Row],[DateClosed]]="",ABS(NETWORKDAYS(Proc[[#This Row],[DateOpened]],TODAY()))-1,ABS(NETWORKDAYS(Proc[[#This Row],[DateOpened]],Proc[[#This Row],[DateClosed]]))-1)</f>
        <v>22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yep</v>
      </c>
      <c r="Q10857" s="2">
        <f ca="1">IF(Proc[[#This Row],[DateClosed]]="",ABS(NETWORKDAYS(Proc[[#This Row],[DateOpened]],TODAY()))-1,ABS(NETWORKDAYS(Proc[[#This Row],[DateOpened]],Proc[[#This Row],[DateClosed]]))-1)</f>
        <v>22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yep</v>
      </c>
      <c r="Q10858" s="2">
        <f ca="1">IF(Proc[[#This Row],[DateClosed]]="",ABS(NETWORKDAYS(Proc[[#This Row],[DateOpened]],TODAY()))-1,ABS(NETWORKDAYS(Proc[[#This Row],[DateOpened]],Proc[[#This Row],[DateClosed]]))-1)</f>
        <v>22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yep</v>
      </c>
      <c r="Q10859" s="2">
        <f ca="1">IF(Proc[[#This Row],[DateClosed]]="",ABS(NETWORKDAYS(Proc[[#This Row],[DateOpened]],TODAY()))-1,ABS(NETWORKDAYS(Proc[[#This Row],[DateOpened]],Proc[[#This Row],[DateClosed]]))-1)</f>
        <v>22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yep</v>
      </c>
      <c r="Q10860" s="2">
        <f ca="1">IF(Proc[[#This Row],[DateClosed]]="",ABS(NETWORKDAYS(Proc[[#This Row],[DateOpened]],TODAY()))-1,ABS(NETWORKDAYS(Proc[[#This Row],[DateOpened]],Proc[[#This Row],[DateClosed]]))-1)</f>
        <v>22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yep</v>
      </c>
      <c r="Q10861" s="2">
        <f ca="1">IF(Proc[[#This Row],[DateClosed]]="",ABS(NETWORKDAYS(Proc[[#This Row],[DateOpened]],TODAY()))-1,ABS(NETWORKDAYS(Proc[[#This Row],[DateOpened]],Proc[[#This Row],[DateClosed]]))-1)</f>
        <v>22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yep</v>
      </c>
      <c r="Q10862" s="2">
        <f ca="1">IF(Proc[[#This Row],[DateClosed]]="",ABS(NETWORKDAYS(Proc[[#This Row],[DateOpened]],TODAY()))-1,ABS(NETWORKDAYS(Proc[[#This Row],[DateOpened]],Proc[[#This Row],[DateClosed]]))-1)</f>
        <v>22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yep</v>
      </c>
      <c r="Q10863" s="2">
        <f ca="1">IF(Proc[[#This Row],[DateClosed]]="",ABS(NETWORKDAYS(Proc[[#This Row],[DateOpened]],TODAY()))-1,ABS(NETWORKDAYS(Proc[[#This Row],[DateOpened]],Proc[[#This Row],[DateClosed]]))-1)</f>
        <v>22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yep</v>
      </c>
      <c r="Q10864" s="2">
        <f ca="1">IF(Proc[[#This Row],[DateClosed]]="",ABS(NETWORKDAYS(Proc[[#This Row],[DateOpened]],TODAY()))-1,ABS(NETWORKDAYS(Proc[[#This Row],[DateOpened]],Proc[[#This Row],[DateClosed]]))-1)</f>
        <v>22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yep</v>
      </c>
      <c r="Q10865" s="2">
        <f ca="1">IF(Proc[[#This Row],[DateClosed]]="",ABS(NETWORKDAYS(Proc[[#This Row],[DateOpened]],TODAY()))-1,ABS(NETWORKDAYS(Proc[[#This Row],[DateOpened]],Proc[[#This Row],[DateClosed]]))-1)</f>
        <v>22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yep</v>
      </c>
      <c r="Q10866" s="2">
        <f ca="1">IF(Proc[[#This Row],[DateClosed]]="",ABS(NETWORKDAYS(Proc[[#This Row],[DateOpened]],TODAY()))-1,ABS(NETWORKDAYS(Proc[[#This Row],[DateOpened]],Proc[[#This Row],[DateClosed]]))-1)</f>
        <v>22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yep</v>
      </c>
      <c r="Q10867" s="2">
        <f ca="1">IF(Proc[[#This Row],[DateClosed]]="",ABS(NETWORKDAYS(Proc[[#This Row],[DateOpened]],TODAY()))-1,ABS(NETWORKDAYS(Proc[[#This Row],[DateOpened]],Proc[[#This Row],[DateClosed]]))-1)</f>
        <v>22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yep</v>
      </c>
      <c r="Q10868" s="2">
        <f ca="1">IF(Proc[[#This Row],[DateClosed]]="",ABS(NETWORKDAYS(Proc[[#This Row],[DateOpened]],TODAY()))-1,ABS(NETWORKDAYS(Proc[[#This Row],[DateOpened]],Proc[[#This Row],[DateClosed]]))-1)</f>
        <v>22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yep</v>
      </c>
      <c r="Q10869" s="2">
        <f ca="1">IF(Proc[[#This Row],[DateClosed]]="",ABS(NETWORKDAYS(Proc[[#This Row],[DateOpened]],TODAY()))-1,ABS(NETWORKDAYS(Proc[[#This Row],[DateOpened]],Proc[[#This Row],[DateClosed]]))-1)</f>
        <v>22</v>
      </c>
      <c r="R10869" s="140" t="s">
        <v>13014</v>
      </c>
      <c r="S10869" s="155"/>
      <c r="T10869" s="155"/>
    </row>
    <row r="10870" spans="1:20" hidden="1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yep</v>
      </c>
      <c r="Q10870" s="2">
        <f ca="1">IF(Proc[[#This Row],[DateClosed]]="",ABS(NETWORKDAYS(Proc[[#This Row],[DateOpened]],TODAY()))-1,ABS(NETWORKDAYS(Proc[[#This Row],[DateOpened]],Proc[[#This Row],[DateClosed]]))-1)</f>
        <v>21</v>
      </c>
      <c r="R10870" s="140" t="s">
        <v>13187</v>
      </c>
      <c r="S10870" s="155"/>
      <c r="T10870" s="155"/>
    </row>
    <row r="10871" spans="1:20" hidden="1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yep</v>
      </c>
      <c r="Q10871" s="2">
        <f ca="1">IF(Proc[[#This Row],[DateClosed]]="",ABS(NETWORKDAYS(Proc[[#This Row],[DateOpened]],TODAY()))-1,ABS(NETWORKDAYS(Proc[[#This Row],[DateOpened]],Proc[[#This Row],[DateClosed]]))-1)</f>
        <v>21</v>
      </c>
      <c r="R10871" s="140" t="s">
        <v>4883</v>
      </c>
      <c r="S10871" s="155"/>
      <c r="T10871" s="155"/>
    </row>
    <row r="10872" spans="1:20" hidden="1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yep</v>
      </c>
      <c r="Q10872" s="2">
        <f ca="1">IF(Proc[[#This Row],[DateClosed]]="",ABS(NETWORKDAYS(Proc[[#This Row],[DateOpened]],TODAY()))-1,ABS(NETWORKDAYS(Proc[[#This Row],[DateOpened]],Proc[[#This Row],[DateClosed]]))-1)</f>
        <v>21</v>
      </c>
      <c r="R10872" s="140" t="s">
        <v>4883</v>
      </c>
      <c r="S10872" s="155"/>
      <c r="T10872" s="155"/>
    </row>
    <row r="10873" spans="1:20" hidden="1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yep</v>
      </c>
      <c r="Q10873" s="2">
        <f ca="1">IF(Proc[[#This Row],[DateClosed]]="",ABS(NETWORKDAYS(Proc[[#This Row],[DateOpened]],TODAY()))-1,ABS(NETWORKDAYS(Proc[[#This Row],[DateOpened]],Proc[[#This Row],[DateClosed]]))-1)</f>
        <v>21</v>
      </c>
      <c r="R10873" s="140" t="s">
        <v>13187</v>
      </c>
      <c r="S10873" s="155"/>
      <c r="T10873" s="155"/>
    </row>
    <row r="10874" spans="1:20" hidden="1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yep</v>
      </c>
      <c r="Q10874" s="2">
        <f ca="1">IF(Proc[[#This Row],[DateClosed]]="",ABS(NETWORKDAYS(Proc[[#This Row],[DateOpened]],TODAY()))-1,ABS(NETWORKDAYS(Proc[[#This Row],[DateOpened]],Proc[[#This Row],[DateClosed]]))-1)</f>
        <v>21</v>
      </c>
      <c r="R10874" s="140" t="s">
        <v>13187</v>
      </c>
      <c r="S10874" s="155"/>
      <c r="T10874" s="155"/>
    </row>
    <row r="10875" spans="1:20" hidden="1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yep</v>
      </c>
      <c r="Q10875" s="2">
        <f ca="1">IF(Proc[[#This Row],[DateClosed]]="",ABS(NETWORKDAYS(Proc[[#This Row],[DateOpened]],TODAY()))-1,ABS(NETWORKDAYS(Proc[[#This Row],[DateOpened]],Proc[[#This Row],[DateClosed]]))-1)</f>
        <v>19</v>
      </c>
      <c r="R10875" s="140" t="s">
        <v>488</v>
      </c>
      <c r="S10875" s="155"/>
      <c r="T10875" s="155"/>
    </row>
    <row r="10876" spans="1:20" hidden="1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yep</v>
      </c>
      <c r="Q10876" s="2">
        <f ca="1">IF(Proc[[#This Row],[DateClosed]]="",ABS(NETWORKDAYS(Proc[[#This Row],[DateOpened]],TODAY()))-1,ABS(NETWORKDAYS(Proc[[#This Row],[DateOpened]],Proc[[#This Row],[DateClosed]]))-1)</f>
        <v>19</v>
      </c>
      <c r="R10876" s="140" t="s">
        <v>488</v>
      </c>
      <c r="S10876" s="155"/>
      <c r="T10876" s="155"/>
    </row>
    <row r="10877" spans="1:20" hidden="1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yep</v>
      </c>
      <c r="Q10877" s="2">
        <f ca="1">IF(Proc[[#This Row],[DateClosed]]="",ABS(NETWORKDAYS(Proc[[#This Row],[DateOpened]],TODAY()))-1,ABS(NETWORKDAYS(Proc[[#This Row],[DateOpened]],Proc[[#This Row],[DateClosed]]))-1)</f>
        <v>19</v>
      </c>
      <c r="R10877" s="140" t="s">
        <v>1005</v>
      </c>
      <c r="S10877" s="155"/>
      <c r="T10877" s="155"/>
    </row>
    <row r="10878" spans="1:20" hidden="1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yep</v>
      </c>
      <c r="Q10878" s="2">
        <f ca="1">IF(Proc[[#This Row],[DateClosed]]="",ABS(NETWORKDAYS(Proc[[#This Row],[DateOpened]],TODAY()))-1,ABS(NETWORKDAYS(Proc[[#This Row],[DateOpened]],Proc[[#This Row],[DateClosed]]))-1)</f>
        <v>19</v>
      </c>
      <c r="R10878" s="140" t="s">
        <v>1005</v>
      </c>
      <c r="S10878" s="155"/>
      <c r="T10878" s="155"/>
    </row>
    <row r="10879" spans="1:20" hidden="1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yep</v>
      </c>
      <c r="Q10879" s="2">
        <f ca="1">IF(Proc[[#This Row],[DateClosed]]="",ABS(NETWORKDAYS(Proc[[#This Row],[DateOpened]],TODAY()))-1,ABS(NETWORKDAYS(Proc[[#This Row],[DateOpened]],Proc[[#This Row],[DateClosed]]))-1)</f>
        <v>19</v>
      </c>
      <c r="R10879" s="140" t="s">
        <v>1005</v>
      </c>
      <c r="S10879" s="155"/>
      <c r="T10879" s="155"/>
    </row>
    <row r="10880" spans="1:20" hidden="1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yep</v>
      </c>
      <c r="Q10880" s="2">
        <f ca="1">IF(Proc[[#This Row],[DateClosed]]="",ABS(NETWORKDAYS(Proc[[#This Row],[DateOpened]],TODAY()))-1,ABS(NETWORKDAYS(Proc[[#This Row],[DateOpened]],Proc[[#This Row],[DateClosed]]))-1)</f>
        <v>19</v>
      </c>
      <c r="R10880" s="140" t="s">
        <v>1005</v>
      </c>
      <c r="S10880" s="155"/>
      <c r="T10880" s="155"/>
    </row>
    <row r="10881" spans="1:20" hidden="1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yep</v>
      </c>
      <c r="Q10881" s="2">
        <f ca="1">IF(Proc[[#This Row],[DateClosed]]="",ABS(NETWORKDAYS(Proc[[#This Row],[DateOpened]],TODAY()))-1,ABS(NETWORKDAYS(Proc[[#This Row],[DateOpened]],Proc[[#This Row],[DateClosed]]))-1)</f>
        <v>19</v>
      </c>
      <c r="R10881" s="140" t="s">
        <v>1005</v>
      </c>
      <c r="S10881" s="155"/>
      <c r="T10881" s="155"/>
    </row>
    <row r="10882" spans="1:20" hidden="1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yep</v>
      </c>
      <c r="Q10882" s="2">
        <f ca="1">IF(Proc[[#This Row],[DateClosed]]="",ABS(NETWORKDAYS(Proc[[#This Row],[DateOpened]],TODAY()))-1,ABS(NETWORKDAYS(Proc[[#This Row],[DateOpened]],Proc[[#This Row],[DateClosed]]))-1)</f>
        <v>19</v>
      </c>
      <c r="R10882" s="140" t="s">
        <v>1005</v>
      </c>
      <c r="S10882" s="155"/>
      <c r="T10882" s="155"/>
    </row>
    <row r="10883" spans="1:20" hidden="1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yep</v>
      </c>
      <c r="Q10883" s="2">
        <f ca="1">IF(Proc[[#This Row],[DateClosed]]="",ABS(NETWORKDAYS(Proc[[#This Row],[DateOpened]],TODAY()))-1,ABS(NETWORKDAYS(Proc[[#This Row],[DateOpened]],Proc[[#This Row],[DateClosed]]))-1)</f>
        <v>19</v>
      </c>
      <c r="R10883" s="140" t="s">
        <v>1005</v>
      </c>
      <c r="S10883" s="155"/>
      <c r="T10883" s="155"/>
    </row>
    <row r="10884" spans="1:20" hidden="1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yep</v>
      </c>
      <c r="Q10884" s="2">
        <f ca="1">IF(Proc[[#This Row],[DateClosed]]="",ABS(NETWORKDAYS(Proc[[#This Row],[DateOpened]],TODAY()))-1,ABS(NETWORKDAYS(Proc[[#This Row],[DateOpened]],Proc[[#This Row],[DateClosed]]))-1)</f>
        <v>19</v>
      </c>
      <c r="R10884" s="140" t="s">
        <v>1005</v>
      </c>
      <c r="S10884" s="155"/>
      <c r="T10884" s="155"/>
    </row>
    <row r="10885" spans="1:20" hidden="1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yep</v>
      </c>
      <c r="Q10885" s="2">
        <f ca="1">IF(Proc[[#This Row],[DateClosed]]="",ABS(NETWORKDAYS(Proc[[#This Row],[DateOpened]],TODAY()))-1,ABS(NETWORKDAYS(Proc[[#This Row],[DateOpened]],Proc[[#This Row],[DateClosed]]))-1)</f>
        <v>19</v>
      </c>
      <c r="R10885" s="140" t="s">
        <v>488</v>
      </c>
      <c r="S10885" s="155"/>
      <c r="T10885" s="155"/>
    </row>
    <row r="10886" spans="1:20" hidden="1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yep</v>
      </c>
      <c r="Q10886" s="2">
        <f ca="1">IF(Proc[[#This Row],[DateClosed]]="",ABS(NETWORKDAYS(Proc[[#This Row],[DateOpened]],TODAY()))-1,ABS(NETWORKDAYS(Proc[[#This Row],[DateOpened]],Proc[[#This Row],[DateClosed]]))-1)</f>
        <v>19</v>
      </c>
      <c r="R10886" s="140" t="s">
        <v>488</v>
      </c>
      <c r="S10886" s="155"/>
      <c r="T10886" s="155"/>
    </row>
    <row r="10887" spans="1:20" hidden="1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yep</v>
      </c>
      <c r="Q10887" s="2">
        <f ca="1">IF(Proc[[#This Row],[DateClosed]]="",ABS(NETWORKDAYS(Proc[[#This Row],[DateOpened]],TODAY()))-1,ABS(NETWORKDAYS(Proc[[#This Row],[DateOpened]],Proc[[#This Row],[DateClosed]]))-1)</f>
        <v>19</v>
      </c>
      <c r="R10887" s="140" t="s">
        <v>488</v>
      </c>
      <c r="S10887" s="155"/>
      <c r="T10887" s="155"/>
    </row>
    <row r="10888" spans="1:20" hidden="1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yep</v>
      </c>
      <c r="Q10888" s="2">
        <f ca="1">IF(Proc[[#This Row],[DateClosed]]="",ABS(NETWORKDAYS(Proc[[#This Row],[DateOpened]],TODAY()))-1,ABS(NETWORKDAYS(Proc[[#This Row],[DateOpened]],Proc[[#This Row],[DateClosed]]))-1)</f>
        <v>19</v>
      </c>
      <c r="R10888" s="140" t="s">
        <v>488</v>
      </c>
      <c r="S10888" s="155"/>
      <c r="T10888" s="155"/>
    </row>
    <row r="10889" spans="1:20" hidden="1">
      <c r="A10889" t="s">
        <v>13211</v>
      </c>
      <c r="B10889" s="155" t="str">
        <f>IFERROR(VLOOKUP(Proc[[#This Row],[App]],Table2[],3,0),"open")</f>
        <v>ok</v>
      </c>
      <c r="C10889" s="161" t="s">
        <v>369</v>
      </c>
      <c r="D10889" t="s">
        <v>3463</v>
      </c>
      <c r="E10889" t="s">
        <v>13210</v>
      </c>
      <c r="F10889" s="155" t="s">
        <v>13210</v>
      </c>
      <c r="G10889" s="161" t="s">
        <v>406</v>
      </c>
      <c r="H10889" s="155" t="str">
        <f>IF(Proc[[#This Row],[type]]="LFF (MDG-F)",MID(Proc[[#This Row],[Obj]],13,10),"")</f>
        <v>DE10890000</v>
      </c>
      <c r="J10889" s="155" t="b">
        <f>Proc[[#This Row],[Requested]]=Proc[[#This Row],[CurrentParent]]</f>
        <v>1</v>
      </c>
      <c r="K10889" s="155" t="str">
        <f>IF(Proc[[#This Row],[Author]]="Marcela Urrego",VLOOKUP(LEFT(Proc[[#This Row],[Requested]],1),Table3[#All],2,0),VLOOKUP(Proc[[#This Row],[Author]],Table4[],2,0))</f>
        <v>MGF</v>
      </c>
      <c r="L10889" s="155"/>
      <c r="M10889" s="140">
        <v>46122</v>
      </c>
      <c r="N10889" s="140"/>
      <c r="O10889" s="140"/>
      <c r="P10889" s="140" t="str">
        <f ca="1">IF(Proc[[#This Row],[DaysAgeing]]&gt;5,"yep","on track")</f>
        <v>yep</v>
      </c>
      <c r="Q10889" s="2">
        <f ca="1">IF(Proc[[#This Row],[DateClosed]]="",ABS(NETWORKDAYS(Proc[[#This Row],[DateOpened]],TODAY()))-1,ABS(NETWORKDAYS(Proc[[#This Row],[DateOpened]],Proc[[#This Row],[DateClosed]]))-1)</f>
        <v>12</v>
      </c>
      <c r="R10889" s="140" t="s">
        <v>5992</v>
      </c>
      <c r="S10889" s="155"/>
      <c r="T10889" s="155"/>
    </row>
    <row r="10890" spans="1:20" hidden="1">
      <c r="A10890" t="s">
        <v>13212</v>
      </c>
      <c r="B10890" s="155" t="str">
        <f>IFERROR(VLOOKUP(Proc[[#This Row],[App]],Table2[],3,0),"open")</f>
        <v>ok</v>
      </c>
      <c r="C10890" s="161" t="s">
        <v>369</v>
      </c>
      <c r="D10890" t="s">
        <v>13213</v>
      </c>
      <c r="E10890" t="s">
        <v>630</v>
      </c>
      <c r="F10890" s="155" t="s">
        <v>630</v>
      </c>
      <c r="G10890" s="161" t="s">
        <v>406</v>
      </c>
      <c r="H10890" s="155" t="str">
        <f>IF(Proc[[#This Row],[type]]="LFF (MDG-F)",MID(Proc[[#This Row],[Obj]],13,10),"")</f>
        <v>DE20518100</v>
      </c>
      <c r="J10890" s="155" t="b">
        <f>Proc[[#This Row],[Requested]]=Proc[[#This Row],[CurrentParent]]</f>
        <v>1</v>
      </c>
      <c r="K10890" s="155" t="str">
        <f>IF(Proc[[#This Row],[Author]]="Marcela Urrego",VLOOKUP(LEFT(Proc[[#This Row],[Requested]],1),Table3[#All],2,0),VLOOKUP(Proc[[#This Row],[Author]],Table4[],2,0))</f>
        <v>MGF</v>
      </c>
      <c r="L10890" s="155"/>
      <c r="M10890" s="140">
        <v>46122</v>
      </c>
      <c r="N10890" s="140"/>
      <c r="O10890" s="140"/>
      <c r="P10890" s="140" t="str">
        <f ca="1">IF(Proc[[#This Row],[DaysAgeing]]&gt;5,"yep","on track")</f>
        <v>yep</v>
      </c>
      <c r="Q10890" s="2">
        <f ca="1">IF(Proc[[#This Row],[DateClosed]]="",ABS(NETWORKDAYS(Proc[[#This Row],[DateOpened]],TODAY()))-1,ABS(NETWORKDAYS(Proc[[#This Row],[DateOpened]],Proc[[#This Row],[DateClosed]]))-1)</f>
        <v>12</v>
      </c>
      <c r="R10890" s="140" t="s">
        <v>5992</v>
      </c>
      <c r="S10890" s="155"/>
      <c r="T10890" s="155"/>
    </row>
    <row r="10891" spans="1:20" hidden="1">
      <c r="A10891" s="161" t="s">
        <v>13212</v>
      </c>
      <c r="B10891" s="155" t="str">
        <f>IFERROR(VLOOKUP(Proc[[#This Row],[App]],Table2[],3,0),"open")</f>
        <v>ok</v>
      </c>
      <c r="C10891" s="161" t="s">
        <v>691</v>
      </c>
      <c r="D10891" t="s">
        <v>1826</v>
      </c>
      <c r="E10891" t="s">
        <v>630</v>
      </c>
      <c r="F10891" s="155" t="s">
        <v>446</v>
      </c>
      <c r="G10891" s="161" t="s">
        <v>406</v>
      </c>
      <c r="H10891" s="155" t="str">
        <f>IF(Proc[[#This Row],[type]]="LFF (MDG-F)",MID(Proc[[#This Row],[Obj]],13,10),"")</f>
        <v>DE20553406</v>
      </c>
      <c r="J10891" s="155" t="b">
        <f>Proc[[#This Row],[Requested]]=Proc[[#This Row],[CurrentParent]]</f>
        <v>0</v>
      </c>
      <c r="K10891" s="155" t="str">
        <f>IF(Proc[[#This Row],[Author]]="Marcela Urrego",VLOOKUP(LEFT(Proc[[#This Row],[Requested]],1),Table3[#All],2,0),VLOOKUP(Proc[[#This Row],[Author]],Table4[],2,0))</f>
        <v>MGF</v>
      </c>
      <c r="L10891" s="155"/>
      <c r="M10891" s="140">
        <v>46122</v>
      </c>
      <c r="N10891" s="140"/>
      <c r="O10891" s="140"/>
      <c r="P10891" s="140" t="str">
        <f ca="1">IF(Proc[[#This Row],[DaysAgeing]]&gt;5,"yep","on track")</f>
        <v>yep</v>
      </c>
      <c r="Q10891" s="2">
        <f ca="1">IF(Proc[[#This Row],[DateClosed]]="",ABS(NETWORKDAYS(Proc[[#This Row],[DateOpened]],TODAY()))-1,ABS(NETWORKDAYS(Proc[[#This Row],[DateOpened]],Proc[[#This Row],[DateClosed]]))-1)</f>
        <v>12</v>
      </c>
      <c r="R10891" s="140" t="s">
        <v>5992</v>
      </c>
      <c r="S10891" s="155"/>
      <c r="T10891" s="155"/>
    </row>
    <row r="10892" spans="1:20" hidden="1">
      <c r="A10892" s="161" t="s">
        <v>13212</v>
      </c>
      <c r="B10892" s="155" t="str">
        <f>IFERROR(VLOOKUP(Proc[[#This Row],[App]],Table2[],3,0),"open")</f>
        <v>ok</v>
      </c>
      <c r="C10892" s="161" t="s">
        <v>691</v>
      </c>
      <c r="D10892" t="s">
        <v>1827</v>
      </c>
      <c r="E10892" t="s">
        <v>630</v>
      </c>
      <c r="F10892" s="155" t="s">
        <v>446</v>
      </c>
      <c r="G10892" s="161" t="s">
        <v>406</v>
      </c>
      <c r="H10892" s="155" t="str">
        <f>IF(Proc[[#This Row],[type]]="LFF (MDG-F)",MID(Proc[[#This Row],[Obj]],13,10),"")</f>
        <v>DE20553407</v>
      </c>
      <c r="J10892" s="155" t="b">
        <f>Proc[[#This Row],[Requested]]=Proc[[#This Row],[CurrentParent]]</f>
        <v>0</v>
      </c>
      <c r="K10892" s="155" t="str">
        <f>IF(Proc[[#This Row],[Author]]="Marcela Urrego",VLOOKUP(LEFT(Proc[[#This Row],[Requested]],1),Table3[#All],2,0),VLOOKUP(Proc[[#This Row],[Author]],Table4[],2,0))</f>
        <v>MGF</v>
      </c>
      <c r="L10892" s="155"/>
      <c r="M10892" s="140">
        <v>46122</v>
      </c>
      <c r="N10892" s="140"/>
      <c r="O10892" s="140"/>
      <c r="P10892" s="140" t="str">
        <f ca="1">IF(Proc[[#This Row],[DaysAgeing]]&gt;5,"yep","on track")</f>
        <v>yep</v>
      </c>
      <c r="Q10892" s="2">
        <f ca="1">IF(Proc[[#This Row],[DateClosed]]="",ABS(NETWORKDAYS(Proc[[#This Row],[DateOpened]],TODAY()))-1,ABS(NETWORKDAYS(Proc[[#This Row],[DateOpened]],Proc[[#This Row],[DateClosed]]))-1)</f>
        <v>12</v>
      </c>
      <c r="R10892" s="140" t="s">
        <v>5992</v>
      </c>
      <c r="S10892" s="155"/>
      <c r="T10892" s="155"/>
    </row>
    <row r="10893" spans="1:20" hidden="1">
      <c r="A10893" t="s">
        <v>13214</v>
      </c>
      <c r="B10893" s="155" t="str">
        <f>IFERROR(VLOOKUP(Proc[[#This Row],[App]],Table2[],3,0),"open")</f>
        <v>ok</v>
      </c>
      <c r="C10893" t="s">
        <v>369</v>
      </c>
      <c r="D10893" t="s">
        <v>11713</v>
      </c>
      <c r="E10893" t="s">
        <v>13215</v>
      </c>
      <c r="F10893" s="155" t="s">
        <v>13215</v>
      </c>
      <c r="G10893" s="161" t="s">
        <v>406</v>
      </c>
      <c r="H10893" s="155" t="str">
        <f>IF(Proc[[#This Row],[type]]="LFF (MDG-F)",MID(Proc[[#This Row],[Obj]],13,10),"")</f>
        <v>DE10678100</v>
      </c>
      <c r="J10893" s="155" t="b">
        <f>Proc[[#This Row],[Requested]]=Proc[[#This Row],[CurrentParent]]</f>
        <v>1</v>
      </c>
      <c r="K10893" s="155" t="str">
        <f>IF(Proc[[#This Row],[Author]]="Marcela Urrego",VLOOKUP(LEFT(Proc[[#This Row],[Requested]],1),Table3[#All],2,0),VLOOKUP(Proc[[#This Row],[Author]],Table4[],2,0))</f>
        <v>MGF</v>
      </c>
      <c r="L10893" s="155"/>
      <c r="M10893" s="140">
        <v>46122</v>
      </c>
      <c r="N10893" s="140"/>
      <c r="O10893" s="140"/>
      <c r="P10893" s="140" t="str">
        <f ca="1">IF(Proc[[#This Row],[DaysAgeing]]&gt;5,"yep","on track")</f>
        <v>yep</v>
      </c>
      <c r="Q10893" s="2">
        <f ca="1">IF(Proc[[#This Row],[DateClosed]]="",ABS(NETWORKDAYS(Proc[[#This Row],[DateOpened]],TODAY()))-1,ABS(NETWORKDAYS(Proc[[#This Row],[DateOpened]],Proc[[#This Row],[DateClosed]]))-1)</f>
        <v>12</v>
      </c>
      <c r="R10893" s="140" t="s">
        <v>5992</v>
      </c>
      <c r="S10893" s="155"/>
      <c r="T10893" s="155"/>
    </row>
    <row r="10894" spans="1:20" hidden="1">
      <c r="A10894" s="161" t="s">
        <v>13214</v>
      </c>
      <c r="B10894" s="155" t="str">
        <f>IFERROR(VLOOKUP(Proc[[#This Row],[App]],Table2[],3,0),"open")</f>
        <v>ok</v>
      </c>
      <c r="C10894" s="161" t="s">
        <v>369</v>
      </c>
      <c r="D10894" t="s">
        <v>3928</v>
      </c>
      <c r="E10894" t="s">
        <v>4003</v>
      </c>
      <c r="F10894" s="155" t="s">
        <v>4003</v>
      </c>
      <c r="G10894" t="s">
        <v>400</v>
      </c>
      <c r="H10894" s="155" t="str">
        <f>IF(Proc[[#This Row],[type]]="LFF (MDG-F)",MID(Proc[[#This Row],[Obj]],13,10),"")</f>
        <v/>
      </c>
      <c r="J10894" s="155" t="b">
        <f>Proc[[#This Row],[Requested]]=Proc[[#This Row],[CurrentParent]]</f>
        <v>1</v>
      </c>
      <c r="K10894" s="155" t="str">
        <f>IF(Proc[[#This Row],[Author]]="Marcela Urrego",VLOOKUP(LEFT(Proc[[#This Row],[Requested]],1),Table3[#All],2,0),VLOOKUP(Proc[[#This Row],[Author]],Table4[],2,0))</f>
        <v>MGF</v>
      </c>
      <c r="L10894" s="155"/>
      <c r="M10894" s="140">
        <v>46122</v>
      </c>
      <c r="N10894" s="140"/>
      <c r="O10894" s="140"/>
      <c r="P10894" s="140" t="str">
        <f ca="1">IF(Proc[[#This Row],[DaysAgeing]]&gt;5,"yep","on track")</f>
        <v>yep</v>
      </c>
      <c r="Q10894" s="2">
        <f ca="1">IF(Proc[[#This Row],[DateClosed]]="",ABS(NETWORKDAYS(Proc[[#This Row],[DateOpened]],TODAY()))-1,ABS(NETWORKDAYS(Proc[[#This Row],[DateOpened]],Proc[[#This Row],[DateClosed]]))-1)</f>
        <v>12</v>
      </c>
      <c r="R10894" s="140" t="s">
        <v>5992</v>
      </c>
      <c r="S10894" s="155"/>
      <c r="T10894" s="155"/>
    </row>
    <row r="10895" spans="1:20" hidden="1">
      <c r="A10895" s="161" t="s">
        <v>13214</v>
      </c>
      <c r="B10895" s="155" t="str">
        <f>IFERROR(VLOOKUP(Proc[[#This Row],[App]],Table2[],3,0),"open")</f>
        <v>ok</v>
      </c>
      <c r="C10895" s="161" t="s">
        <v>369</v>
      </c>
      <c r="D10895" t="s">
        <v>3959</v>
      </c>
      <c r="E10895" t="s">
        <v>4003</v>
      </c>
      <c r="F10895" s="155" t="s">
        <v>4003</v>
      </c>
      <c r="G10895" s="161" t="s">
        <v>406</v>
      </c>
      <c r="H10895" s="155" t="str">
        <f>IF(Proc[[#This Row],[type]]="LFF (MDG-F)",MID(Proc[[#This Row],[Obj]],13,10),"")</f>
        <v>2123GMB010</v>
      </c>
      <c r="J10895" s="155" t="b">
        <f>Proc[[#This Row],[Requested]]=Proc[[#This Row],[CurrentParent]]</f>
        <v>1</v>
      </c>
      <c r="K10895" s="155" t="str">
        <f>IF(Proc[[#This Row],[Author]]="Marcela Urrego",VLOOKUP(LEFT(Proc[[#This Row],[Requested]],1),Table3[#All],2,0),VLOOKUP(Proc[[#This Row],[Author]],Table4[],2,0))</f>
        <v>MGF</v>
      </c>
      <c r="L10895" s="155"/>
      <c r="M10895" s="140">
        <v>46122</v>
      </c>
      <c r="N10895" s="140"/>
      <c r="O10895" s="140"/>
      <c r="P10895" s="140" t="str">
        <f ca="1">IF(Proc[[#This Row],[DaysAgeing]]&gt;5,"yep","on track")</f>
        <v>yep</v>
      </c>
      <c r="Q10895" s="2">
        <f ca="1">IF(Proc[[#This Row],[DateClosed]]="",ABS(NETWORKDAYS(Proc[[#This Row],[DateOpened]],TODAY()))-1,ABS(NETWORKDAYS(Proc[[#This Row],[DateOpened]],Proc[[#This Row],[DateClosed]]))-1)</f>
        <v>12</v>
      </c>
      <c r="R10895" s="140" t="s">
        <v>5992</v>
      </c>
      <c r="S10895" s="155"/>
      <c r="T10895" s="155"/>
    </row>
    <row r="10896" spans="1:20" hidden="1">
      <c r="A10896" t="s">
        <v>13218</v>
      </c>
      <c r="B10896" s="155" t="str">
        <f>IFERROR(VLOOKUP(Proc[[#This Row],[App]],Table2[],3,0),"open")</f>
        <v>ok</v>
      </c>
      <c r="C10896" s="161" t="s">
        <v>369</v>
      </c>
      <c r="D10896" t="s">
        <v>13216</v>
      </c>
      <c r="E10896" t="s">
        <v>427</v>
      </c>
      <c r="F10896" s="155" t="s">
        <v>427</v>
      </c>
      <c r="G10896" s="161" t="s">
        <v>400</v>
      </c>
      <c r="H10896" s="155" t="str">
        <f>IF(Proc[[#This Row],[type]]="LFF (MDG-F)",MID(Proc[[#This Row],[Obj]],13,10),"")</f>
        <v/>
      </c>
      <c r="J10896" s="155" t="b">
        <f>Proc[[#This Row],[Requested]]=Proc[[#This Row],[CurrentParent]]</f>
        <v>1</v>
      </c>
      <c r="K10896" s="155" t="str">
        <f>IF(Proc[[#This Row],[Author]]="Marcela Urrego",VLOOKUP(LEFT(Proc[[#This Row],[Requested]],1),Table3[#All],2,0),VLOOKUP(Proc[[#This Row],[Author]],Table4[],2,0))</f>
        <v>MGF</v>
      </c>
      <c r="L10896" s="155"/>
      <c r="M10896" s="140">
        <v>46122</v>
      </c>
      <c r="N10896" s="140"/>
      <c r="O10896" s="140"/>
      <c r="P10896" s="140" t="str">
        <f ca="1">IF(Proc[[#This Row],[DaysAgeing]]&gt;5,"yep","on track")</f>
        <v>yep</v>
      </c>
      <c r="Q10896" s="2">
        <f ca="1">IF(Proc[[#This Row],[DateClosed]]="",ABS(NETWORKDAYS(Proc[[#This Row],[DateOpened]],TODAY()))-1,ABS(NETWORKDAYS(Proc[[#This Row],[DateOpened]],Proc[[#This Row],[DateClosed]]))-1)</f>
        <v>12</v>
      </c>
      <c r="R10896" s="140" t="s">
        <v>5992</v>
      </c>
      <c r="S10896" s="155"/>
      <c r="T10896" s="155"/>
    </row>
    <row r="10897" spans="1:20" hidden="1">
      <c r="A10897" s="161" t="s">
        <v>13218</v>
      </c>
      <c r="B10897" s="155" t="str">
        <f>IFERROR(VLOOKUP(Proc[[#This Row],[App]],Table2[],3,0),"open")</f>
        <v>ok</v>
      </c>
      <c r="C10897" s="161" t="s">
        <v>369</v>
      </c>
      <c r="D10897" t="s">
        <v>13217</v>
      </c>
      <c r="E10897" t="s">
        <v>424</v>
      </c>
      <c r="F10897" s="155" t="s">
        <v>424</v>
      </c>
      <c r="G10897" s="161" t="s">
        <v>400</v>
      </c>
      <c r="H10897" s="155" t="str">
        <f>IF(Proc[[#This Row],[type]]="LFF (MDG-F)",MID(Proc[[#This Row],[Obj]],13,10),"")</f>
        <v/>
      </c>
      <c r="J10897" s="155" t="b">
        <f>Proc[[#This Row],[Requested]]=Proc[[#This Row],[CurrentParent]]</f>
        <v>1</v>
      </c>
      <c r="K10897" s="155" t="str">
        <f>IF(Proc[[#This Row],[Author]]="Marcela Urrego",VLOOKUP(LEFT(Proc[[#This Row],[Requested]],1),Table3[#All],2,0),VLOOKUP(Proc[[#This Row],[Author]],Table4[],2,0))</f>
        <v>MGF</v>
      </c>
      <c r="L10897" s="155"/>
      <c r="M10897" s="140">
        <v>46122</v>
      </c>
      <c r="N10897" s="140"/>
      <c r="O10897" s="140"/>
      <c r="P10897" s="140" t="str">
        <f ca="1">IF(Proc[[#This Row],[DaysAgeing]]&gt;5,"yep","on track")</f>
        <v>yep</v>
      </c>
      <c r="Q10897" s="2">
        <f ca="1">IF(Proc[[#This Row],[DateClosed]]="",ABS(NETWORKDAYS(Proc[[#This Row],[DateOpened]],TODAY()))-1,ABS(NETWORKDAYS(Proc[[#This Row],[DateOpened]],Proc[[#This Row],[DateClosed]]))-1)</f>
        <v>12</v>
      </c>
      <c r="R10897" s="140" t="s">
        <v>5992</v>
      </c>
      <c r="S10897" s="155"/>
      <c r="T10897" s="155"/>
    </row>
    <row r="10898" spans="1:20" hidden="1">
      <c r="A10898" t="s">
        <v>13219</v>
      </c>
      <c r="B10898" s="155" t="str">
        <f>IFERROR(VLOOKUP(Proc[[#This Row],[App]],Table2[],3,0),"open")</f>
        <v>ok</v>
      </c>
      <c r="C10898" s="161" t="s">
        <v>369</v>
      </c>
      <c r="D10898" t="s">
        <v>13220</v>
      </c>
      <c r="E10898" t="s">
        <v>13233</v>
      </c>
      <c r="F10898" s="155" t="s">
        <v>13233</v>
      </c>
      <c r="G10898" s="161" t="s">
        <v>400</v>
      </c>
      <c r="H10898" s="155" t="str">
        <f>IF(Proc[[#This Row],[type]]="LFF (MDG-F)",MID(Proc[[#This Row],[Obj]],13,10),"")</f>
        <v/>
      </c>
      <c r="J10898" s="155" t="b">
        <f>Proc[[#This Row],[Requested]]=Proc[[#This Row],[CurrentParent]]</f>
        <v>1</v>
      </c>
      <c r="K10898" s="155" t="str">
        <f>IF(Proc[[#This Row],[Author]]="Marcela Urrego",VLOOKUP(LEFT(Proc[[#This Row],[Requested]],1),Table3[#All],2,0),VLOOKUP(Proc[[#This Row],[Author]],Table4[],2,0))</f>
        <v>LS</v>
      </c>
      <c r="L10898" s="155"/>
      <c r="M10898" s="140">
        <v>46122</v>
      </c>
      <c r="N10898" s="140"/>
      <c r="O10898" s="140"/>
      <c r="P10898" s="140" t="str">
        <f ca="1">IF(Proc[[#This Row],[DaysAgeing]]&gt;5,"yep","on track")</f>
        <v>yep</v>
      </c>
      <c r="Q10898" s="2">
        <f ca="1">IF(Proc[[#This Row],[DateClosed]]="",ABS(NETWORKDAYS(Proc[[#This Row],[DateOpened]],TODAY()))-1,ABS(NETWORKDAYS(Proc[[#This Row],[DateOpened]],Proc[[#This Row],[DateClosed]]))-1)</f>
        <v>12</v>
      </c>
      <c r="R10898" s="140" t="s">
        <v>488</v>
      </c>
      <c r="S10898" s="155"/>
      <c r="T10898" s="155"/>
    </row>
    <row r="10899" spans="1:20" hidden="1">
      <c r="A10899" s="161" t="s">
        <v>13219</v>
      </c>
      <c r="B10899" s="155" t="str">
        <f>IFERROR(VLOOKUP(Proc[[#This Row],[App]],Table2[],3,0),"open")</f>
        <v>ok</v>
      </c>
      <c r="C10899" s="161" t="s">
        <v>369</v>
      </c>
      <c r="D10899" t="s">
        <v>13221</v>
      </c>
      <c r="E10899" t="s">
        <v>13233</v>
      </c>
      <c r="F10899" s="155" t="s">
        <v>13233</v>
      </c>
      <c r="G10899" s="161" t="s">
        <v>400</v>
      </c>
      <c r="H10899" s="155" t="str">
        <f>IF(Proc[[#This Row],[type]]="LFF (MDG-F)",MID(Proc[[#This Row],[Obj]],13,10),"")</f>
        <v/>
      </c>
      <c r="J10899" s="155" t="b">
        <f>Proc[[#This Row],[Requested]]=Proc[[#This Row],[CurrentParent]]</f>
        <v>1</v>
      </c>
      <c r="K10899" s="155" t="str">
        <f>IF(Proc[[#This Row],[Author]]="Marcela Urrego",VLOOKUP(LEFT(Proc[[#This Row],[Requested]],1),Table3[#All],2,0),VLOOKUP(Proc[[#This Row],[Author]],Table4[],2,0))</f>
        <v>LS</v>
      </c>
      <c r="L10899" s="155"/>
      <c r="M10899" s="140">
        <v>46122</v>
      </c>
      <c r="N10899" s="140"/>
      <c r="O10899" s="140"/>
      <c r="P10899" s="140" t="str">
        <f ca="1">IF(Proc[[#This Row],[DaysAgeing]]&gt;5,"yep","on track")</f>
        <v>yep</v>
      </c>
      <c r="Q10899" s="2">
        <f ca="1">IF(Proc[[#This Row],[DateClosed]]="",ABS(NETWORKDAYS(Proc[[#This Row],[DateOpened]],TODAY()))-1,ABS(NETWORKDAYS(Proc[[#This Row],[DateOpened]],Proc[[#This Row],[DateClosed]]))-1)</f>
        <v>12</v>
      </c>
      <c r="R10899" s="140" t="s">
        <v>488</v>
      </c>
      <c r="S10899" s="155"/>
      <c r="T10899" s="155"/>
    </row>
    <row r="10900" spans="1:20" hidden="1">
      <c r="A10900" s="161" t="s">
        <v>13219</v>
      </c>
      <c r="B10900" s="155" t="str">
        <f>IFERROR(VLOOKUP(Proc[[#This Row],[App]],Table2[],3,0),"open")</f>
        <v>ok</v>
      </c>
      <c r="C10900" s="161" t="s">
        <v>369</v>
      </c>
      <c r="D10900" t="s">
        <v>13222</v>
      </c>
      <c r="E10900" t="s">
        <v>13233</v>
      </c>
      <c r="F10900" s="155" t="s">
        <v>13233</v>
      </c>
      <c r="G10900" s="161" t="s">
        <v>400</v>
      </c>
      <c r="H10900" s="155" t="str">
        <f>IF(Proc[[#This Row],[type]]="LFF (MDG-F)",MID(Proc[[#This Row],[Obj]],13,10),"")</f>
        <v/>
      </c>
      <c r="J10900" s="155" t="b">
        <f>Proc[[#This Row],[Requested]]=Proc[[#This Row],[CurrentParent]]</f>
        <v>1</v>
      </c>
      <c r="K10900" s="155" t="str">
        <f>IF(Proc[[#This Row],[Author]]="Marcela Urrego",VLOOKUP(LEFT(Proc[[#This Row],[Requested]],1),Table3[#All],2,0),VLOOKUP(Proc[[#This Row],[Author]],Table4[],2,0))</f>
        <v>LS</v>
      </c>
      <c r="L10900" s="155"/>
      <c r="M10900" s="140">
        <v>46122</v>
      </c>
      <c r="N10900" s="140"/>
      <c r="O10900" s="140"/>
      <c r="P10900" s="140" t="str">
        <f ca="1">IF(Proc[[#This Row],[DaysAgeing]]&gt;5,"yep","on track")</f>
        <v>yep</v>
      </c>
      <c r="Q10900" s="2">
        <f ca="1">IF(Proc[[#This Row],[DateClosed]]="",ABS(NETWORKDAYS(Proc[[#This Row],[DateOpened]],TODAY()))-1,ABS(NETWORKDAYS(Proc[[#This Row],[DateOpened]],Proc[[#This Row],[DateClosed]]))-1)</f>
        <v>12</v>
      </c>
      <c r="R10900" s="140" t="s">
        <v>488</v>
      </c>
      <c r="S10900" s="155"/>
      <c r="T10900" s="155"/>
    </row>
    <row r="10901" spans="1:20" hidden="1">
      <c r="A10901" s="161" t="s">
        <v>13219</v>
      </c>
      <c r="B10901" s="155" t="str">
        <f>IFERROR(VLOOKUP(Proc[[#This Row],[App]],Table2[],3,0),"open")</f>
        <v>ok</v>
      </c>
      <c r="C10901" s="161" t="s">
        <v>369</v>
      </c>
      <c r="D10901" t="s">
        <v>13223</v>
      </c>
      <c r="E10901" t="s">
        <v>13234</v>
      </c>
      <c r="F10901" s="155" t="s">
        <v>13234</v>
      </c>
      <c r="G10901" s="161" t="s">
        <v>400</v>
      </c>
      <c r="H10901" s="155" t="str">
        <f>IF(Proc[[#This Row],[type]]="LFF (MDG-F)",MID(Proc[[#This Row],[Obj]],13,10),"")</f>
        <v/>
      </c>
      <c r="J10901" s="155" t="b">
        <f>Proc[[#This Row],[Requested]]=Proc[[#This Row],[CurrentParent]]</f>
        <v>1</v>
      </c>
      <c r="K10901" s="155" t="str">
        <f>IF(Proc[[#This Row],[Author]]="Marcela Urrego",VLOOKUP(LEFT(Proc[[#This Row],[Requested]],1),Table3[#All],2,0),VLOOKUP(Proc[[#This Row],[Author]],Table4[],2,0))</f>
        <v>LS</v>
      </c>
      <c r="L10901" s="155"/>
      <c r="M10901" s="140">
        <v>46122</v>
      </c>
      <c r="N10901" s="140"/>
      <c r="O10901" s="140"/>
      <c r="P10901" s="140" t="str">
        <f ca="1">IF(Proc[[#This Row],[DaysAgeing]]&gt;5,"yep","on track")</f>
        <v>yep</v>
      </c>
      <c r="Q10901" s="2">
        <f ca="1">IF(Proc[[#This Row],[DateClosed]]="",ABS(NETWORKDAYS(Proc[[#This Row],[DateOpened]],TODAY()))-1,ABS(NETWORKDAYS(Proc[[#This Row],[DateOpened]],Proc[[#This Row],[DateClosed]]))-1)</f>
        <v>12</v>
      </c>
      <c r="R10901" s="140" t="s">
        <v>488</v>
      </c>
      <c r="S10901" s="155"/>
      <c r="T10901" s="155"/>
    </row>
    <row r="10902" spans="1:20" hidden="1">
      <c r="A10902" s="161" t="s">
        <v>13219</v>
      </c>
      <c r="B10902" s="155" t="str">
        <f>IFERROR(VLOOKUP(Proc[[#This Row],[App]],Table2[],3,0),"open")</f>
        <v>ok</v>
      </c>
      <c r="C10902" s="161" t="s">
        <v>369</v>
      </c>
      <c r="D10902" t="s">
        <v>13224</v>
      </c>
      <c r="E10902" t="s">
        <v>13234</v>
      </c>
      <c r="F10902" s="155" t="s">
        <v>13234</v>
      </c>
      <c r="G10902" s="161" t="s">
        <v>400</v>
      </c>
      <c r="H10902" s="155" t="str">
        <f>IF(Proc[[#This Row],[type]]="LFF (MDG-F)",MID(Proc[[#This Row],[Obj]],13,10),"")</f>
        <v/>
      </c>
      <c r="J10902" s="155" t="b">
        <f>Proc[[#This Row],[Requested]]=Proc[[#This Row],[CurrentParent]]</f>
        <v>1</v>
      </c>
      <c r="K10902" s="155" t="str">
        <f>IF(Proc[[#This Row],[Author]]="Marcela Urrego",VLOOKUP(LEFT(Proc[[#This Row],[Requested]],1),Table3[#All],2,0),VLOOKUP(Proc[[#This Row],[Author]],Table4[],2,0))</f>
        <v>LS</v>
      </c>
      <c r="L10902" s="155"/>
      <c r="M10902" s="140">
        <v>46122</v>
      </c>
      <c r="N10902" s="140"/>
      <c r="O10902" s="140"/>
      <c r="P10902" s="140" t="str">
        <f ca="1">IF(Proc[[#This Row],[DaysAgeing]]&gt;5,"yep","on track")</f>
        <v>yep</v>
      </c>
      <c r="Q10902" s="2">
        <f ca="1">IF(Proc[[#This Row],[DateClosed]]="",ABS(NETWORKDAYS(Proc[[#This Row],[DateOpened]],TODAY()))-1,ABS(NETWORKDAYS(Proc[[#This Row],[DateOpened]],Proc[[#This Row],[DateClosed]]))-1)</f>
        <v>12</v>
      </c>
      <c r="R10902" s="140" t="s">
        <v>488</v>
      </c>
      <c r="S10902" s="155"/>
      <c r="T10902" s="155"/>
    </row>
    <row r="10903" spans="1:20" hidden="1">
      <c r="A10903" s="161" t="s">
        <v>13219</v>
      </c>
      <c r="B10903" s="155" t="str">
        <f>IFERROR(VLOOKUP(Proc[[#This Row],[App]],Table2[],3,0),"open")</f>
        <v>ok</v>
      </c>
      <c r="C10903" s="161" t="s">
        <v>369</v>
      </c>
      <c r="D10903" t="s">
        <v>13225</v>
      </c>
      <c r="E10903" t="s">
        <v>13234</v>
      </c>
      <c r="F10903" s="155" t="s">
        <v>13234</v>
      </c>
      <c r="G10903" s="161" t="s">
        <v>400</v>
      </c>
      <c r="H10903" s="155" t="str">
        <f>IF(Proc[[#This Row],[type]]="LFF (MDG-F)",MID(Proc[[#This Row],[Obj]],13,10),"")</f>
        <v/>
      </c>
      <c r="J10903" s="155" t="b">
        <f>Proc[[#This Row],[Requested]]=Proc[[#This Row],[CurrentParent]]</f>
        <v>1</v>
      </c>
      <c r="K10903" s="155" t="str">
        <f>IF(Proc[[#This Row],[Author]]="Marcela Urrego",VLOOKUP(LEFT(Proc[[#This Row],[Requested]],1),Table3[#All],2,0),VLOOKUP(Proc[[#This Row],[Author]],Table4[],2,0))</f>
        <v>LS</v>
      </c>
      <c r="L10903" s="155"/>
      <c r="M10903" s="140">
        <v>46122</v>
      </c>
      <c r="N10903" s="140"/>
      <c r="O10903" s="140"/>
      <c r="P10903" s="140" t="str">
        <f ca="1">IF(Proc[[#This Row],[DaysAgeing]]&gt;5,"yep","on track")</f>
        <v>yep</v>
      </c>
      <c r="Q10903" s="2">
        <f ca="1">IF(Proc[[#This Row],[DateClosed]]="",ABS(NETWORKDAYS(Proc[[#This Row],[DateOpened]],TODAY()))-1,ABS(NETWORKDAYS(Proc[[#This Row],[DateOpened]],Proc[[#This Row],[DateClosed]]))-1)</f>
        <v>12</v>
      </c>
      <c r="R10903" s="140" t="s">
        <v>488</v>
      </c>
      <c r="S10903" s="155"/>
      <c r="T10903" s="155"/>
    </row>
    <row r="10904" spans="1:20" hidden="1">
      <c r="A10904" s="161" t="s">
        <v>13219</v>
      </c>
      <c r="B10904" s="155" t="str">
        <f>IFERROR(VLOOKUP(Proc[[#This Row],[App]],Table2[],3,0),"open")</f>
        <v>ok</v>
      </c>
      <c r="C10904" s="161" t="s">
        <v>369</v>
      </c>
      <c r="D10904" t="s">
        <v>13226</v>
      </c>
      <c r="E10904" t="s">
        <v>13235</v>
      </c>
      <c r="F10904" s="155" t="s">
        <v>13235</v>
      </c>
      <c r="G10904" s="161" t="s">
        <v>400</v>
      </c>
      <c r="H10904" s="155" t="str">
        <f>IF(Proc[[#This Row],[type]]="LFF (MDG-F)",MID(Proc[[#This Row],[Obj]],13,10),"")</f>
        <v/>
      </c>
      <c r="J10904" s="155" t="b">
        <f>Proc[[#This Row],[Requested]]=Proc[[#This Row],[CurrentParent]]</f>
        <v>1</v>
      </c>
      <c r="K10904" s="155" t="str">
        <f>IF(Proc[[#This Row],[Author]]="Marcela Urrego",VLOOKUP(LEFT(Proc[[#This Row],[Requested]],1),Table3[#All],2,0),VLOOKUP(Proc[[#This Row],[Author]],Table4[],2,0))</f>
        <v>LS</v>
      </c>
      <c r="L10904" s="155"/>
      <c r="M10904" s="140">
        <v>46122</v>
      </c>
      <c r="N10904" s="140"/>
      <c r="O10904" s="140"/>
      <c r="P10904" s="140" t="str">
        <f ca="1">IF(Proc[[#This Row],[DaysAgeing]]&gt;5,"yep","on track")</f>
        <v>yep</v>
      </c>
      <c r="Q10904" s="2">
        <f ca="1">IF(Proc[[#This Row],[DateClosed]]="",ABS(NETWORKDAYS(Proc[[#This Row],[DateOpened]],TODAY()))-1,ABS(NETWORKDAYS(Proc[[#This Row],[DateOpened]],Proc[[#This Row],[DateClosed]]))-1)</f>
        <v>12</v>
      </c>
      <c r="R10904" s="140" t="s">
        <v>488</v>
      </c>
      <c r="S10904" s="155"/>
      <c r="T10904" s="155"/>
    </row>
    <row r="10905" spans="1:20" hidden="1">
      <c r="A10905" s="161" t="s">
        <v>13219</v>
      </c>
      <c r="B10905" s="155" t="str">
        <f>IFERROR(VLOOKUP(Proc[[#This Row],[App]],Table2[],3,0),"open")</f>
        <v>ok</v>
      </c>
      <c r="C10905" s="161" t="s">
        <v>369</v>
      </c>
      <c r="D10905" t="s">
        <v>13227</v>
      </c>
      <c r="E10905" t="s">
        <v>13235</v>
      </c>
      <c r="F10905" s="155" t="s">
        <v>13235</v>
      </c>
      <c r="G10905" s="161" t="s">
        <v>400</v>
      </c>
      <c r="H10905" s="155" t="str">
        <f>IF(Proc[[#This Row],[type]]="LFF (MDG-F)",MID(Proc[[#This Row],[Obj]],13,10),"")</f>
        <v/>
      </c>
      <c r="J10905" s="155" t="b">
        <f>Proc[[#This Row],[Requested]]=Proc[[#This Row],[CurrentParent]]</f>
        <v>1</v>
      </c>
      <c r="K10905" s="155" t="str">
        <f>IF(Proc[[#This Row],[Author]]="Marcela Urrego",VLOOKUP(LEFT(Proc[[#This Row],[Requested]],1),Table3[#All],2,0),VLOOKUP(Proc[[#This Row],[Author]],Table4[],2,0))</f>
        <v>LS</v>
      </c>
      <c r="L10905" s="155"/>
      <c r="M10905" s="140">
        <v>46122</v>
      </c>
      <c r="N10905" s="140"/>
      <c r="O10905" s="140"/>
      <c r="P10905" s="140" t="str">
        <f ca="1">IF(Proc[[#This Row],[DaysAgeing]]&gt;5,"yep","on track")</f>
        <v>yep</v>
      </c>
      <c r="Q10905" s="2">
        <f ca="1">IF(Proc[[#This Row],[DateClosed]]="",ABS(NETWORKDAYS(Proc[[#This Row],[DateOpened]],TODAY()))-1,ABS(NETWORKDAYS(Proc[[#This Row],[DateOpened]],Proc[[#This Row],[DateClosed]]))-1)</f>
        <v>12</v>
      </c>
      <c r="R10905" s="140" t="s">
        <v>488</v>
      </c>
      <c r="S10905" s="155"/>
      <c r="T10905" s="155"/>
    </row>
    <row r="10906" spans="1:20" hidden="1">
      <c r="A10906" s="161" t="s">
        <v>13219</v>
      </c>
      <c r="B10906" s="155" t="str">
        <f>IFERROR(VLOOKUP(Proc[[#This Row],[App]],Table2[],3,0),"open")</f>
        <v>ok</v>
      </c>
      <c r="C10906" s="161" t="s">
        <v>369</v>
      </c>
      <c r="D10906" t="s">
        <v>13228</v>
      </c>
      <c r="E10906" t="s">
        <v>13235</v>
      </c>
      <c r="F10906" s="155" t="s">
        <v>13235</v>
      </c>
      <c r="G10906" s="161" t="s">
        <v>400</v>
      </c>
      <c r="H10906" s="155" t="str">
        <f>IF(Proc[[#This Row],[type]]="LFF (MDG-F)",MID(Proc[[#This Row],[Obj]],13,10),"")</f>
        <v/>
      </c>
      <c r="J10906" s="155" t="b">
        <f>Proc[[#This Row],[Requested]]=Proc[[#This Row],[CurrentParent]]</f>
        <v>1</v>
      </c>
      <c r="K10906" s="155" t="str">
        <f>IF(Proc[[#This Row],[Author]]="Marcela Urrego",VLOOKUP(LEFT(Proc[[#This Row],[Requested]],1),Table3[#All],2,0),VLOOKUP(Proc[[#This Row],[Author]],Table4[],2,0))</f>
        <v>LS</v>
      </c>
      <c r="L10906" s="155"/>
      <c r="M10906" s="140">
        <v>46122</v>
      </c>
      <c r="N10906" s="140"/>
      <c r="O10906" s="140"/>
      <c r="P10906" s="140" t="str">
        <f ca="1">IF(Proc[[#This Row],[DaysAgeing]]&gt;5,"yep","on track")</f>
        <v>yep</v>
      </c>
      <c r="Q10906" s="2">
        <f ca="1">IF(Proc[[#This Row],[DateClosed]]="",ABS(NETWORKDAYS(Proc[[#This Row],[DateOpened]],TODAY()))-1,ABS(NETWORKDAYS(Proc[[#This Row],[DateOpened]],Proc[[#This Row],[DateClosed]]))-1)</f>
        <v>12</v>
      </c>
      <c r="R10906" s="140" t="s">
        <v>488</v>
      </c>
      <c r="S10906" s="155"/>
      <c r="T10906" s="155"/>
    </row>
    <row r="10907" spans="1:20" hidden="1">
      <c r="A10907" s="161" t="s">
        <v>13219</v>
      </c>
      <c r="B10907" s="155" t="str">
        <f>IFERROR(VLOOKUP(Proc[[#This Row],[App]],Table2[],3,0),"open")</f>
        <v>ok</v>
      </c>
      <c r="C10907" s="161" t="s">
        <v>369</v>
      </c>
      <c r="D10907" t="s">
        <v>13229</v>
      </c>
      <c r="E10907" t="s">
        <v>13235</v>
      </c>
      <c r="F10907" s="155" t="s">
        <v>13235</v>
      </c>
      <c r="G10907" s="161" t="s">
        <v>400</v>
      </c>
      <c r="H10907" s="155" t="str">
        <f>IF(Proc[[#This Row],[type]]="LFF (MDG-F)",MID(Proc[[#This Row],[Obj]],13,10),"")</f>
        <v/>
      </c>
      <c r="J10907" s="155" t="b">
        <f>Proc[[#This Row],[Requested]]=Proc[[#This Row],[CurrentParent]]</f>
        <v>1</v>
      </c>
      <c r="K10907" s="155" t="str">
        <f>IF(Proc[[#This Row],[Author]]="Marcela Urrego",VLOOKUP(LEFT(Proc[[#This Row],[Requested]],1),Table3[#All],2,0),VLOOKUP(Proc[[#This Row],[Author]],Table4[],2,0))</f>
        <v>LS</v>
      </c>
      <c r="L10907" s="155"/>
      <c r="M10907" s="140">
        <v>46122</v>
      </c>
      <c r="N10907" s="140"/>
      <c r="O10907" s="140"/>
      <c r="P10907" s="140" t="str">
        <f ca="1">IF(Proc[[#This Row],[DaysAgeing]]&gt;5,"yep","on track")</f>
        <v>yep</v>
      </c>
      <c r="Q10907" s="2">
        <f ca="1">IF(Proc[[#This Row],[DateClosed]]="",ABS(NETWORKDAYS(Proc[[#This Row],[DateOpened]],TODAY()))-1,ABS(NETWORKDAYS(Proc[[#This Row],[DateOpened]],Proc[[#This Row],[DateClosed]]))-1)</f>
        <v>12</v>
      </c>
      <c r="R10907" s="140" t="s">
        <v>488</v>
      </c>
      <c r="S10907" s="155"/>
      <c r="T10907" s="155"/>
    </row>
    <row r="10908" spans="1:20" hidden="1">
      <c r="A10908" s="161" t="s">
        <v>13219</v>
      </c>
      <c r="B10908" s="155" t="str">
        <f>IFERROR(VLOOKUP(Proc[[#This Row],[App]],Table2[],3,0),"open")</f>
        <v>ok</v>
      </c>
      <c r="C10908" s="161" t="s">
        <v>369</v>
      </c>
      <c r="D10908" t="s">
        <v>13230</v>
      </c>
      <c r="E10908" t="s">
        <v>13235</v>
      </c>
      <c r="F10908" s="155" t="s">
        <v>13235</v>
      </c>
      <c r="G10908" s="161" t="s">
        <v>406</v>
      </c>
      <c r="H10908" s="155" t="str">
        <f>IF(Proc[[#This Row],[type]]="LFF (MDG-F)",MID(Proc[[#This Row],[Obj]],13,10),"")</f>
        <v>1756C07246</v>
      </c>
      <c r="J10908" s="155" t="b">
        <f>Proc[[#This Row],[Requested]]=Proc[[#This Row],[CurrentParent]]</f>
        <v>1</v>
      </c>
      <c r="K10908" s="155" t="str">
        <f>IF(Proc[[#This Row],[Author]]="Marcela Urrego",VLOOKUP(LEFT(Proc[[#This Row],[Requested]],1),Table3[#All],2,0),VLOOKUP(Proc[[#This Row],[Author]],Table4[],2,0))</f>
        <v>LS</v>
      </c>
      <c r="L10908" s="155"/>
      <c r="M10908" s="140">
        <v>46122</v>
      </c>
      <c r="N10908" s="140"/>
      <c r="O10908" s="140"/>
      <c r="P10908" s="140" t="str">
        <f ca="1">IF(Proc[[#This Row],[DaysAgeing]]&gt;5,"yep","on track")</f>
        <v>yep</v>
      </c>
      <c r="Q10908" s="2">
        <f ca="1">IF(Proc[[#This Row],[DateClosed]]="",ABS(NETWORKDAYS(Proc[[#This Row],[DateOpened]],TODAY()))-1,ABS(NETWORKDAYS(Proc[[#This Row],[DateOpened]],Proc[[#This Row],[DateClosed]]))-1)</f>
        <v>12</v>
      </c>
      <c r="R10908" s="140" t="s">
        <v>488</v>
      </c>
      <c r="S10908" s="155"/>
      <c r="T10908" s="155"/>
    </row>
    <row r="10909" spans="1:20" hidden="1">
      <c r="A10909" s="161" t="s">
        <v>13219</v>
      </c>
      <c r="B10909" s="155" t="str">
        <f>IFERROR(VLOOKUP(Proc[[#This Row],[App]],Table2[],3,0),"open")</f>
        <v>ok</v>
      </c>
      <c r="C10909" s="161" t="s">
        <v>369</v>
      </c>
      <c r="D10909" t="s">
        <v>13231</v>
      </c>
      <c r="E10909" t="s">
        <v>13236</v>
      </c>
      <c r="F10909" s="155" t="s">
        <v>13236</v>
      </c>
      <c r="G10909" s="161" t="s">
        <v>400</v>
      </c>
      <c r="H10909" s="155" t="str">
        <f>IF(Proc[[#This Row],[type]]="LFF (MDG-F)",MID(Proc[[#This Row],[Obj]],13,10),"")</f>
        <v/>
      </c>
      <c r="J10909" s="155" t="b">
        <f>Proc[[#This Row],[Requested]]=Proc[[#This Row],[CurrentParent]]</f>
        <v>1</v>
      </c>
      <c r="K10909" s="155" t="str">
        <f>IF(Proc[[#This Row],[Author]]="Marcela Urrego",VLOOKUP(LEFT(Proc[[#This Row],[Requested]],1),Table3[#All],2,0),VLOOKUP(Proc[[#This Row],[Author]],Table4[],2,0))</f>
        <v>LS</v>
      </c>
      <c r="L10909" s="155"/>
      <c r="M10909" s="140">
        <v>46122</v>
      </c>
      <c r="N10909" s="140"/>
      <c r="O10909" s="140"/>
      <c r="P10909" s="140" t="str">
        <f ca="1">IF(Proc[[#This Row],[DaysAgeing]]&gt;5,"yep","on track")</f>
        <v>yep</v>
      </c>
      <c r="Q10909" s="2">
        <f ca="1">IF(Proc[[#This Row],[DateClosed]]="",ABS(NETWORKDAYS(Proc[[#This Row],[DateOpened]],TODAY()))-1,ABS(NETWORKDAYS(Proc[[#This Row],[DateOpened]],Proc[[#This Row],[DateClosed]]))-1)</f>
        <v>12</v>
      </c>
      <c r="R10909" s="140" t="s">
        <v>488</v>
      </c>
      <c r="S10909" s="155"/>
      <c r="T10909" s="155"/>
    </row>
    <row r="10910" spans="1:20" hidden="1">
      <c r="A10910" s="161" t="s">
        <v>13219</v>
      </c>
      <c r="B10910" s="155" t="str">
        <f>IFERROR(VLOOKUP(Proc[[#This Row],[App]],Table2[],3,0),"open")</f>
        <v>ok</v>
      </c>
      <c r="C10910" s="161" t="s">
        <v>369</v>
      </c>
      <c r="D10910" t="s">
        <v>13232</v>
      </c>
      <c r="E10910" t="s">
        <v>13236</v>
      </c>
      <c r="F10910" s="155" t="s">
        <v>13236</v>
      </c>
      <c r="G10910" s="161" t="s">
        <v>400</v>
      </c>
      <c r="H10910" s="155" t="str">
        <f>IF(Proc[[#This Row],[type]]="LFF (MDG-F)",MID(Proc[[#This Row],[Obj]],13,10),"")</f>
        <v/>
      </c>
      <c r="J10910" s="155" t="b">
        <f>Proc[[#This Row],[Requested]]=Proc[[#This Row],[CurrentParent]]</f>
        <v>1</v>
      </c>
      <c r="K10910" s="155" t="str">
        <f>IF(Proc[[#This Row],[Author]]="Marcela Urrego",VLOOKUP(LEFT(Proc[[#This Row],[Requested]],1),Table3[#All],2,0),VLOOKUP(Proc[[#This Row],[Author]],Table4[],2,0))</f>
        <v>LS</v>
      </c>
      <c r="L10910" s="155"/>
      <c r="M10910" s="140">
        <v>46122</v>
      </c>
      <c r="N10910" s="140"/>
      <c r="O10910" s="140"/>
      <c r="P10910" s="140" t="str">
        <f ca="1">IF(Proc[[#This Row],[DaysAgeing]]&gt;5,"yep","on track")</f>
        <v>yep</v>
      </c>
      <c r="Q10910" s="2">
        <f ca="1">IF(Proc[[#This Row],[DateClosed]]="",ABS(NETWORKDAYS(Proc[[#This Row],[DateOpened]],TODAY()))-1,ABS(NETWORKDAYS(Proc[[#This Row],[DateOpened]],Proc[[#This Row],[DateClosed]]))-1)</f>
        <v>12</v>
      </c>
      <c r="R10910" s="140" t="s">
        <v>488</v>
      </c>
      <c r="S10910" s="155"/>
      <c r="T10910" s="155"/>
    </row>
    <row r="10911" spans="1:20" hidden="1">
      <c r="A10911" t="s">
        <v>13237</v>
      </c>
      <c r="B10911" s="155" t="str">
        <f>IFERROR(VLOOKUP(Proc[[#This Row],[App]],Table2[],3,0),"open")</f>
        <v>ok</v>
      </c>
      <c r="C10911" s="161" t="s">
        <v>369</v>
      </c>
      <c r="D10911" t="s">
        <v>6072</v>
      </c>
      <c r="E10911" t="s">
        <v>7101</v>
      </c>
      <c r="F10911" s="155" t="s">
        <v>7101</v>
      </c>
      <c r="G10911" s="161" t="s">
        <v>400</v>
      </c>
      <c r="H10911" s="155" t="str">
        <f>IF(Proc[[#This Row],[type]]="LFF (MDG-F)",MID(Proc[[#This Row],[Obj]],13,10),"")</f>
        <v/>
      </c>
      <c r="J10911" s="155" t="b">
        <f>Proc[[#This Row],[Requested]]=Proc[[#This Row],[CurrentParent]]</f>
        <v>1</v>
      </c>
      <c r="K10911" s="155" t="str">
        <f>IF(Proc[[#This Row],[Author]]="Marcela Urrego",VLOOKUP(LEFT(Proc[[#This Row],[Requested]],1),Table3[#All],2,0),VLOOKUP(Proc[[#This Row],[Author]],Table4[],2,0))</f>
        <v>LS</v>
      </c>
      <c r="L10911" s="155"/>
      <c r="M10911" s="140">
        <v>46122</v>
      </c>
      <c r="N10911" s="140"/>
      <c r="O10911" s="140"/>
      <c r="P10911" s="140" t="str">
        <f ca="1">IF(Proc[[#This Row],[DaysAgeing]]&gt;5,"yep","on track")</f>
        <v>yep</v>
      </c>
      <c r="Q10911" s="2">
        <f ca="1">IF(Proc[[#This Row],[DateClosed]]="",ABS(NETWORKDAYS(Proc[[#This Row],[DateOpened]],TODAY()))-1,ABS(NETWORKDAYS(Proc[[#This Row],[DateOpened]],Proc[[#This Row],[DateClosed]]))-1)</f>
        <v>12</v>
      </c>
      <c r="R10911" s="140" t="s">
        <v>13187</v>
      </c>
      <c r="S10911" s="155"/>
      <c r="T10911" s="155"/>
    </row>
    <row r="10912" spans="1:20" hidden="1">
      <c r="A10912" s="161" t="s">
        <v>13237</v>
      </c>
      <c r="B10912" s="155" t="str">
        <f>IFERROR(VLOOKUP(Proc[[#This Row],[App]],Table2[],3,0),"open")</f>
        <v>ok</v>
      </c>
      <c r="C10912" s="161" t="s">
        <v>369</v>
      </c>
      <c r="D10912" t="s">
        <v>6074</v>
      </c>
      <c r="E10912" t="s">
        <v>7101</v>
      </c>
      <c r="F10912" s="155" t="s">
        <v>7101</v>
      </c>
      <c r="G10912" s="161" t="s">
        <v>400</v>
      </c>
      <c r="H10912" s="155" t="str">
        <f>IF(Proc[[#This Row],[type]]="LFF (MDG-F)",MID(Proc[[#This Row],[Obj]],13,10),"")</f>
        <v/>
      </c>
      <c r="J10912" s="155" t="b">
        <f>Proc[[#This Row],[Requested]]=Proc[[#This Row],[CurrentParent]]</f>
        <v>1</v>
      </c>
      <c r="K10912" s="155" t="str">
        <f>IF(Proc[[#This Row],[Author]]="Marcela Urrego",VLOOKUP(LEFT(Proc[[#This Row],[Requested]],1),Table3[#All],2,0),VLOOKUP(Proc[[#This Row],[Author]],Table4[],2,0))</f>
        <v>LS</v>
      </c>
      <c r="L10912" s="155"/>
      <c r="M10912" s="140">
        <v>46122</v>
      </c>
      <c r="N10912" s="140"/>
      <c r="O10912" s="140"/>
      <c r="P10912" s="140" t="str">
        <f ca="1">IF(Proc[[#This Row],[DaysAgeing]]&gt;5,"yep","on track")</f>
        <v>yep</v>
      </c>
      <c r="Q10912" s="2">
        <f ca="1">IF(Proc[[#This Row],[DateClosed]]="",ABS(NETWORKDAYS(Proc[[#This Row],[DateOpened]],TODAY()))-1,ABS(NETWORKDAYS(Proc[[#This Row],[DateOpened]],Proc[[#This Row],[DateClosed]]))-1)</f>
        <v>12</v>
      </c>
      <c r="R10912" s="140" t="s">
        <v>13187</v>
      </c>
      <c r="S10912" s="155"/>
      <c r="T10912" s="155"/>
    </row>
    <row r="10913" spans="1:20" hidden="1">
      <c r="A10913" s="161" t="s">
        <v>13237</v>
      </c>
      <c r="B10913" s="155" t="str">
        <f>IFERROR(VLOOKUP(Proc[[#This Row],[App]],Table2[],3,0),"open")</f>
        <v>ok</v>
      </c>
      <c r="C10913" s="161" t="s">
        <v>369</v>
      </c>
      <c r="D10913" t="s">
        <v>6075</v>
      </c>
      <c r="E10913" t="s">
        <v>7101</v>
      </c>
      <c r="F10913" s="155" t="s">
        <v>7101</v>
      </c>
      <c r="G10913" s="161" t="s">
        <v>400</v>
      </c>
      <c r="H10913" s="155" t="str">
        <f>IF(Proc[[#This Row],[type]]="LFF (MDG-F)",MID(Proc[[#This Row],[Obj]],13,10),"")</f>
        <v/>
      </c>
      <c r="J10913" s="155" t="b">
        <f>Proc[[#This Row],[Requested]]=Proc[[#This Row],[CurrentParent]]</f>
        <v>1</v>
      </c>
      <c r="K10913" s="155" t="str">
        <f>IF(Proc[[#This Row],[Author]]="Marcela Urrego",VLOOKUP(LEFT(Proc[[#This Row],[Requested]],1),Table3[#All],2,0),VLOOKUP(Proc[[#This Row],[Author]],Table4[],2,0))</f>
        <v>LS</v>
      </c>
      <c r="L10913" s="155"/>
      <c r="M10913" s="140">
        <v>46122</v>
      </c>
      <c r="N10913" s="140"/>
      <c r="O10913" s="140"/>
      <c r="P10913" s="140" t="str">
        <f ca="1">IF(Proc[[#This Row],[DaysAgeing]]&gt;5,"yep","on track")</f>
        <v>yep</v>
      </c>
      <c r="Q10913" s="2">
        <f ca="1">IF(Proc[[#This Row],[DateClosed]]="",ABS(NETWORKDAYS(Proc[[#This Row],[DateOpened]],TODAY()))-1,ABS(NETWORKDAYS(Proc[[#This Row],[DateOpened]],Proc[[#This Row],[DateClosed]]))-1)</f>
        <v>12</v>
      </c>
      <c r="R10913" s="140" t="s">
        <v>13187</v>
      </c>
      <c r="S10913" s="155"/>
      <c r="T10913" s="155"/>
    </row>
    <row r="10914" spans="1:20" hidden="1">
      <c r="A10914" s="161" t="s">
        <v>13237</v>
      </c>
      <c r="B10914" s="155" t="str">
        <f>IFERROR(VLOOKUP(Proc[[#This Row],[App]],Table2[],3,0),"open")</f>
        <v>ok</v>
      </c>
      <c r="C10914" s="161" t="s">
        <v>369</v>
      </c>
      <c r="D10914" t="s">
        <v>6076</v>
      </c>
      <c r="E10914" t="s">
        <v>7101</v>
      </c>
      <c r="F10914" s="155" t="s">
        <v>7101</v>
      </c>
      <c r="G10914" s="161" t="s">
        <v>400</v>
      </c>
      <c r="H10914" s="155" t="str">
        <f>IF(Proc[[#This Row],[type]]="LFF (MDG-F)",MID(Proc[[#This Row],[Obj]],13,10),"")</f>
        <v/>
      </c>
      <c r="J10914" s="155" t="b">
        <f>Proc[[#This Row],[Requested]]=Proc[[#This Row],[CurrentParent]]</f>
        <v>1</v>
      </c>
      <c r="K10914" s="155" t="str">
        <f>IF(Proc[[#This Row],[Author]]="Marcela Urrego",VLOOKUP(LEFT(Proc[[#This Row],[Requested]],1),Table3[#All],2,0),VLOOKUP(Proc[[#This Row],[Author]],Table4[],2,0))</f>
        <v>LS</v>
      </c>
      <c r="L10914" s="155"/>
      <c r="M10914" s="140">
        <v>46122</v>
      </c>
      <c r="N10914" s="140"/>
      <c r="O10914" s="140"/>
      <c r="P10914" s="140" t="str">
        <f ca="1">IF(Proc[[#This Row],[DaysAgeing]]&gt;5,"yep","on track")</f>
        <v>yep</v>
      </c>
      <c r="Q10914" s="2">
        <f ca="1">IF(Proc[[#This Row],[DateClosed]]="",ABS(NETWORKDAYS(Proc[[#This Row],[DateOpened]],TODAY()))-1,ABS(NETWORKDAYS(Proc[[#This Row],[DateOpened]],Proc[[#This Row],[DateClosed]]))-1)</f>
        <v>12</v>
      </c>
      <c r="R10914" s="140" t="s">
        <v>13187</v>
      </c>
      <c r="S10914" s="155"/>
      <c r="T10914" s="155"/>
    </row>
    <row r="10915" spans="1:20" hidden="1">
      <c r="A10915" s="161" t="s">
        <v>13237</v>
      </c>
      <c r="B10915" s="155" t="str">
        <f>IFERROR(VLOOKUP(Proc[[#This Row],[App]],Table2[],3,0),"open")</f>
        <v>ok</v>
      </c>
      <c r="C10915" s="161" t="s">
        <v>369</v>
      </c>
      <c r="D10915" t="s">
        <v>6078</v>
      </c>
      <c r="E10915" t="s">
        <v>7101</v>
      </c>
      <c r="F10915" s="155" t="s">
        <v>7101</v>
      </c>
      <c r="G10915" s="161" t="s">
        <v>400</v>
      </c>
      <c r="H10915" s="155" t="str">
        <f>IF(Proc[[#This Row],[type]]="LFF (MDG-F)",MID(Proc[[#This Row],[Obj]],13,10),"")</f>
        <v/>
      </c>
      <c r="J10915" s="155" t="b">
        <f>Proc[[#This Row],[Requested]]=Proc[[#This Row],[CurrentParent]]</f>
        <v>1</v>
      </c>
      <c r="K10915" s="155" t="str">
        <f>IF(Proc[[#This Row],[Author]]="Marcela Urrego",VLOOKUP(LEFT(Proc[[#This Row],[Requested]],1),Table3[#All],2,0),VLOOKUP(Proc[[#This Row],[Author]],Table4[],2,0))</f>
        <v>LS</v>
      </c>
      <c r="L10915" s="155"/>
      <c r="M10915" s="140">
        <v>46122</v>
      </c>
      <c r="N10915" s="140"/>
      <c r="O10915" s="140"/>
      <c r="P10915" s="140" t="str">
        <f ca="1">IF(Proc[[#This Row],[DaysAgeing]]&gt;5,"yep","on track")</f>
        <v>yep</v>
      </c>
      <c r="Q10915" s="2">
        <f ca="1">IF(Proc[[#This Row],[DateClosed]]="",ABS(NETWORKDAYS(Proc[[#This Row],[DateOpened]],TODAY()))-1,ABS(NETWORKDAYS(Proc[[#This Row],[DateOpened]],Proc[[#This Row],[DateClosed]]))-1)</f>
        <v>12</v>
      </c>
      <c r="R10915" s="140" t="s">
        <v>13187</v>
      </c>
      <c r="S10915" s="155"/>
      <c r="T10915" s="155"/>
    </row>
    <row r="10916" spans="1:20" hidden="1">
      <c r="A10916" s="161" t="s">
        <v>13237</v>
      </c>
      <c r="B10916" s="155" t="str">
        <f>IFERROR(VLOOKUP(Proc[[#This Row],[App]],Table2[],3,0),"open")</f>
        <v>ok</v>
      </c>
      <c r="C10916" s="161" t="s">
        <v>369</v>
      </c>
      <c r="D10916" t="s">
        <v>6079</v>
      </c>
      <c r="E10916" t="s">
        <v>7101</v>
      </c>
      <c r="F10916" s="155" t="s">
        <v>7101</v>
      </c>
      <c r="G10916" s="161" t="s">
        <v>400</v>
      </c>
      <c r="H10916" s="155" t="str">
        <f>IF(Proc[[#This Row],[type]]="LFF (MDG-F)",MID(Proc[[#This Row],[Obj]],13,10),"")</f>
        <v/>
      </c>
      <c r="J10916" s="155" t="b">
        <f>Proc[[#This Row],[Requested]]=Proc[[#This Row],[CurrentParent]]</f>
        <v>1</v>
      </c>
      <c r="K10916" s="155" t="str">
        <f>IF(Proc[[#This Row],[Author]]="Marcela Urrego",VLOOKUP(LEFT(Proc[[#This Row],[Requested]],1),Table3[#All],2,0),VLOOKUP(Proc[[#This Row],[Author]],Table4[],2,0))</f>
        <v>LS</v>
      </c>
      <c r="L10916" s="155"/>
      <c r="M10916" s="140">
        <v>46122</v>
      </c>
      <c r="N10916" s="140"/>
      <c r="O10916" s="140"/>
      <c r="P10916" s="140" t="str">
        <f ca="1">IF(Proc[[#This Row],[DaysAgeing]]&gt;5,"yep","on track")</f>
        <v>yep</v>
      </c>
      <c r="Q10916" s="2">
        <f ca="1">IF(Proc[[#This Row],[DateClosed]]="",ABS(NETWORKDAYS(Proc[[#This Row],[DateOpened]],TODAY()))-1,ABS(NETWORKDAYS(Proc[[#This Row],[DateOpened]],Proc[[#This Row],[DateClosed]]))-1)</f>
        <v>12</v>
      </c>
      <c r="R10916" s="140" t="s">
        <v>13187</v>
      </c>
      <c r="S10916" s="155"/>
      <c r="T10916" s="155"/>
    </row>
    <row r="10917" spans="1:20" hidden="1">
      <c r="A10917" s="161" t="s">
        <v>13237</v>
      </c>
      <c r="B10917" s="155" t="str">
        <f>IFERROR(VLOOKUP(Proc[[#This Row],[App]],Table2[],3,0),"open")</f>
        <v>ok</v>
      </c>
      <c r="C10917" s="161" t="s">
        <v>369</v>
      </c>
      <c r="D10917" t="s">
        <v>6080</v>
      </c>
      <c r="E10917" t="s">
        <v>7101</v>
      </c>
      <c r="F10917" s="155" t="s">
        <v>7101</v>
      </c>
      <c r="G10917" s="161" t="s">
        <v>400</v>
      </c>
      <c r="H10917" s="155" t="str">
        <f>IF(Proc[[#This Row],[type]]="LFF (MDG-F)",MID(Proc[[#This Row],[Obj]],13,10),"")</f>
        <v/>
      </c>
      <c r="J10917" s="155" t="b">
        <f>Proc[[#This Row],[Requested]]=Proc[[#This Row],[CurrentParent]]</f>
        <v>1</v>
      </c>
      <c r="K10917" s="155" t="str">
        <f>IF(Proc[[#This Row],[Author]]="Marcela Urrego",VLOOKUP(LEFT(Proc[[#This Row],[Requested]],1),Table3[#All],2,0),VLOOKUP(Proc[[#This Row],[Author]],Table4[],2,0))</f>
        <v>LS</v>
      </c>
      <c r="L10917" s="155"/>
      <c r="M10917" s="140">
        <v>46122</v>
      </c>
      <c r="N10917" s="140"/>
      <c r="O10917" s="140"/>
      <c r="P10917" s="140" t="str">
        <f ca="1">IF(Proc[[#This Row],[DaysAgeing]]&gt;5,"yep","on track")</f>
        <v>yep</v>
      </c>
      <c r="Q10917" s="2">
        <f ca="1">IF(Proc[[#This Row],[DateClosed]]="",ABS(NETWORKDAYS(Proc[[#This Row],[DateOpened]],TODAY()))-1,ABS(NETWORKDAYS(Proc[[#This Row],[DateOpened]],Proc[[#This Row],[DateClosed]]))-1)</f>
        <v>12</v>
      </c>
      <c r="R10917" s="140" t="s">
        <v>13187</v>
      </c>
      <c r="S10917" s="155"/>
      <c r="T10917" s="155"/>
    </row>
    <row r="10918" spans="1:20" hidden="1">
      <c r="A10918" t="s">
        <v>13238</v>
      </c>
      <c r="B10918" s="155" t="str">
        <f>IFERROR(VLOOKUP(Proc[[#This Row],[App]],Table2[],3,0),"open")</f>
        <v>ok</v>
      </c>
      <c r="C10918" s="161" t="s">
        <v>369</v>
      </c>
      <c r="D10918" s="158" t="s">
        <v>9328</v>
      </c>
      <c r="E10918" t="s">
        <v>1642</v>
      </c>
      <c r="F10918" s="155" t="s">
        <v>1642</v>
      </c>
      <c r="G10918" s="161" t="s">
        <v>400</v>
      </c>
      <c r="H10918" s="155" t="str">
        <f>IF(Proc[[#This Row],[type]]="LFF (MDG-F)",MID(Proc[[#This Row],[Obj]],13,10),"")</f>
        <v/>
      </c>
      <c r="J10918" s="155" t="b">
        <f>Proc[[#This Row],[Requested]]=Proc[[#This Row],[CurrentParent]]</f>
        <v>1</v>
      </c>
      <c r="K10918" s="155" t="str">
        <f>IF(Proc[[#This Row],[Author]]="Marcela Urrego",VLOOKUP(LEFT(Proc[[#This Row],[Requested]],1),Table3[#All],2,0),VLOOKUP(Proc[[#This Row],[Author]],Table4[],2,0))</f>
        <v>LS</v>
      </c>
      <c r="L10918" s="155"/>
      <c r="M10918" s="140">
        <v>46122</v>
      </c>
      <c r="N10918" s="140"/>
      <c r="O10918" s="140"/>
      <c r="P10918" s="140" t="str">
        <f ca="1">IF(Proc[[#This Row],[DaysAgeing]]&gt;5,"yep","on track")</f>
        <v>yep</v>
      </c>
      <c r="Q10918" s="2">
        <f ca="1">IF(Proc[[#This Row],[DateClosed]]="",ABS(NETWORKDAYS(Proc[[#This Row],[DateOpened]],TODAY()))-1,ABS(NETWORKDAYS(Proc[[#This Row],[DateOpened]],Proc[[#This Row],[DateClosed]]))-1)</f>
        <v>12</v>
      </c>
      <c r="R10918" s="140" t="s">
        <v>13187</v>
      </c>
      <c r="S10918" s="155"/>
      <c r="T10918" s="155"/>
    </row>
    <row r="10919" spans="1:20" hidden="1">
      <c r="A10919" t="s">
        <v>13252</v>
      </c>
      <c r="B10919" s="155" t="str">
        <f>IFERROR(VLOOKUP(Proc[[#This Row],[App]],Table2[],3,0),"open")</f>
        <v>ok</v>
      </c>
      <c r="C10919" s="161" t="s">
        <v>369</v>
      </c>
      <c r="D10919" t="s">
        <v>13239</v>
      </c>
      <c r="E10919" t="s">
        <v>969</v>
      </c>
      <c r="F10919" s="155" t="s">
        <v>969</v>
      </c>
      <c r="G10919" s="161" t="s">
        <v>400</v>
      </c>
      <c r="H10919" s="155" t="str">
        <f>IF(Proc[[#This Row],[type]]="LFF (MDG-F)",MID(Proc[[#This Row],[Obj]],13,10),"")</f>
        <v/>
      </c>
      <c r="J10919" s="155" t="b">
        <f>Proc[[#This Row],[Requested]]=Proc[[#This Row],[CurrentParent]]</f>
        <v>1</v>
      </c>
      <c r="K10919" s="155" t="str">
        <f>IF(Proc[[#This Row],[Author]]="Marcela Urrego",VLOOKUP(LEFT(Proc[[#This Row],[Requested]],1),Table3[#All],2,0),VLOOKUP(Proc[[#This Row],[Author]],Table4[],2,0))</f>
        <v>LS</v>
      </c>
      <c r="L10919" s="155"/>
      <c r="M10919" s="140">
        <v>46122</v>
      </c>
      <c r="N10919" s="140"/>
      <c r="O10919" s="140"/>
      <c r="P10919" s="140" t="str">
        <f ca="1">IF(Proc[[#This Row],[DaysAgeing]]&gt;5,"yep","on track")</f>
        <v>yep</v>
      </c>
      <c r="Q10919" s="2">
        <f ca="1">IF(Proc[[#This Row],[DateClosed]]="",ABS(NETWORKDAYS(Proc[[#This Row],[DateOpened]],TODAY()))-1,ABS(NETWORKDAYS(Proc[[#This Row],[DateOpened]],Proc[[#This Row],[DateClosed]]))-1)</f>
        <v>12</v>
      </c>
      <c r="R10919" s="140" t="s">
        <v>488</v>
      </c>
      <c r="S10919" s="155"/>
      <c r="T10919" s="155"/>
    </row>
    <row r="10920" spans="1:20" hidden="1">
      <c r="A10920" s="161" t="s">
        <v>13252</v>
      </c>
      <c r="B10920" s="155" t="str">
        <f>IFERROR(VLOOKUP(Proc[[#This Row],[App]],Table2[],3,0),"open")</f>
        <v>ok</v>
      </c>
      <c r="C10920" s="161" t="s">
        <v>369</v>
      </c>
      <c r="D10920" t="s">
        <v>13240</v>
      </c>
      <c r="E10920" t="s">
        <v>13249</v>
      </c>
      <c r="F10920" s="155" t="s">
        <v>13249</v>
      </c>
      <c r="G10920" s="161" t="s">
        <v>400</v>
      </c>
      <c r="H10920" s="155" t="str">
        <f>IF(Proc[[#This Row],[type]]="LFF (MDG-F)",MID(Proc[[#This Row],[Obj]],13,10),"")</f>
        <v/>
      </c>
      <c r="J10920" s="155" t="b">
        <f>Proc[[#This Row],[Requested]]=Proc[[#This Row],[CurrentParent]]</f>
        <v>1</v>
      </c>
      <c r="K10920" s="155" t="str">
        <f>IF(Proc[[#This Row],[Author]]="Marcela Urrego",VLOOKUP(LEFT(Proc[[#This Row],[Requested]],1),Table3[#All],2,0),VLOOKUP(Proc[[#This Row],[Author]],Table4[],2,0))</f>
        <v>LS</v>
      </c>
      <c r="L10920" s="155"/>
      <c r="M10920" s="140">
        <v>46122</v>
      </c>
      <c r="N10920" s="140"/>
      <c r="O10920" s="140"/>
      <c r="P10920" s="140" t="str">
        <f ca="1">IF(Proc[[#This Row],[DaysAgeing]]&gt;5,"yep","on track")</f>
        <v>yep</v>
      </c>
      <c r="Q10920" s="2">
        <f ca="1">IF(Proc[[#This Row],[DateClosed]]="",ABS(NETWORKDAYS(Proc[[#This Row],[DateOpened]],TODAY()))-1,ABS(NETWORKDAYS(Proc[[#This Row],[DateOpened]],Proc[[#This Row],[DateClosed]]))-1)</f>
        <v>12</v>
      </c>
      <c r="R10920" s="140" t="s">
        <v>488</v>
      </c>
      <c r="S10920" s="155"/>
      <c r="T10920" s="155"/>
    </row>
    <row r="10921" spans="1:20" hidden="1">
      <c r="A10921" s="161" t="s">
        <v>13252</v>
      </c>
      <c r="B10921" s="155" t="str">
        <f>IFERROR(VLOOKUP(Proc[[#This Row],[App]],Table2[],3,0),"open")</f>
        <v>ok</v>
      </c>
      <c r="C10921" s="161" t="s">
        <v>369</v>
      </c>
      <c r="D10921" t="s">
        <v>13241</v>
      </c>
      <c r="E10921" t="s">
        <v>13250</v>
      </c>
      <c r="F10921" s="155" t="s">
        <v>13250</v>
      </c>
      <c r="G10921" s="161" t="s">
        <v>400</v>
      </c>
      <c r="H10921" s="155" t="str">
        <f>IF(Proc[[#This Row],[type]]="LFF (MDG-F)",MID(Proc[[#This Row],[Obj]],13,10),"")</f>
        <v/>
      </c>
      <c r="J10921" s="155" t="b">
        <f>Proc[[#This Row],[Requested]]=Proc[[#This Row],[CurrentParent]]</f>
        <v>1</v>
      </c>
      <c r="K10921" s="155" t="str">
        <f>IF(Proc[[#This Row],[Author]]="Marcela Urrego",VLOOKUP(LEFT(Proc[[#This Row],[Requested]],1),Table3[#All],2,0),VLOOKUP(Proc[[#This Row],[Author]],Table4[],2,0))</f>
        <v>LS</v>
      </c>
      <c r="L10921" s="155"/>
      <c r="M10921" s="140">
        <v>46122</v>
      </c>
      <c r="N10921" s="140"/>
      <c r="O10921" s="140"/>
      <c r="P10921" s="140" t="str">
        <f ca="1">IF(Proc[[#This Row],[DaysAgeing]]&gt;5,"yep","on track")</f>
        <v>yep</v>
      </c>
      <c r="Q10921" s="2">
        <f ca="1">IF(Proc[[#This Row],[DateClosed]]="",ABS(NETWORKDAYS(Proc[[#This Row],[DateOpened]],TODAY()))-1,ABS(NETWORKDAYS(Proc[[#This Row],[DateOpened]],Proc[[#This Row],[DateClosed]]))-1)</f>
        <v>12</v>
      </c>
      <c r="R10921" s="140" t="s">
        <v>488</v>
      </c>
      <c r="S10921" s="155"/>
      <c r="T10921" s="155"/>
    </row>
    <row r="10922" spans="1:20" hidden="1">
      <c r="A10922" s="161" t="s">
        <v>13252</v>
      </c>
      <c r="B10922" s="155" t="str">
        <f>IFERROR(VLOOKUP(Proc[[#This Row],[App]],Table2[],3,0),"open")</f>
        <v>ok</v>
      </c>
      <c r="C10922" s="161" t="s">
        <v>369</v>
      </c>
      <c r="D10922" t="s">
        <v>2027</v>
      </c>
      <c r="E10922" t="s">
        <v>475</v>
      </c>
      <c r="F10922" s="155" t="s">
        <v>475</v>
      </c>
      <c r="G10922" s="161" t="s">
        <v>400</v>
      </c>
      <c r="H10922" s="155" t="str">
        <f>IF(Proc[[#This Row],[type]]="LFF (MDG-F)",MID(Proc[[#This Row],[Obj]],13,10),"")</f>
        <v/>
      </c>
      <c r="J10922" s="155" t="b">
        <f>Proc[[#This Row],[Requested]]=Proc[[#This Row],[CurrentParent]]</f>
        <v>1</v>
      </c>
      <c r="K10922" s="155" t="str">
        <f>IF(Proc[[#This Row],[Author]]="Marcela Urrego",VLOOKUP(LEFT(Proc[[#This Row],[Requested]],1),Table3[#All],2,0),VLOOKUP(Proc[[#This Row],[Author]],Table4[],2,0))</f>
        <v>LS</v>
      </c>
      <c r="L10922" s="155"/>
      <c r="M10922" s="140">
        <v>46122</v>
      </c>
      <c r="N10922" s="140"/>
      <c r="O10922" s="140"/>
      <c r="P10922" s="140" t="str">
        <f ca="1">IF(Proc[[#This Row],[DaysAgeing]]&gt;5,"yep","on track")</f>
        <v>yep</v>
      </c>
      <c r="Q10922" s="2">
        <f ca="1">IF(Proc[[#This Row],[DateClosed]]="",ABS(NETWORKDAYS(Proc[[#This Row],[DateOpened]],TODAY()))-1,ABS(NETWORKDAYS(Proc[[#This Row],[DateOpened]],Proc[[#This Row],[DateClosed]]))-1)</f>
        <v>12</v>
      </c>
      <c r="R10922" s="140" t="s">
        <v>488</v>
      </c>
      <c r="S10922" s="155"/>
      <c r="T10922" s="155"/>
    </row>
    <row r="10923" spans="1:20" hidden="1">
      <c r="A10923" s="161" t="s">
        <v>13252</v>
      </c>
      <c r="B10923" s="155" t="str">
        <f>IFERROR(VLOOKUP(Proc[[#This Row],[App]],Table2[],3,0),"open")</f>
        <v>ok</v>
      </c>
      <c r="C10923" s="161" t="s">
        <v>369</v>
      </c>
      <c r="D10923" t="s">
        <v>2045</v>
      </c>
      <c r="E10923" t="s">
        <v>475</v>
      </c>
      <c r="F10923" s="155" t="s">
        <v>475</v>
      </c>
      <c r="G10923" s="161" t="s">
        <v>400</v>
      </c>
      <c r="H10923" s="155" t="str">
        <f>IF(Proc[[#This Row],[type]]="LFF (MDG-F)",MID(Proc[[#This Row],[Obj]],13,10),"")</f>
        <v/>
      </c>
      <c r="J10923" s="155" t="b">
        <f>Proc[[#This Row],[Requested]]=Proc[[#This Row],[CurrentParent]]</f>
        <v>1</v>
      </c>
      <c r="K10923" s="155" t="str">
        <f>IF(Proc[[#This Row],[Author]]="Marcela Urrego",VLOOKUP(LEFT(Proc[[#This Row],[Requested]],1),Table3[#All],2,0),VLOOKUP(Proc[[#This Row],[Author]],Table4[],2,0))</f>
        <v>LS</v>
      </c>
      <c r="L10923" s="155"/>
      <c r="M10923" s="140">
        <v>46122</v>
      </c>
      <c r="N10923" s="140"/>
      <c r="O10923" s="140"/>
      <c r="P10923" s="140" t="str">
        <f ca="1">IF(Proc[[#This Row],[DaysAgeing]]&gt;5,"yep","on track")</f>
        <v>yep</v>
      </c>
      <c r="Q10923" s="2">
        <f ca="1">IF(Proc[[#This Row],[DateClosed]]="",ABS(NETWORKDAYS(Proc[[#This Row],[DateOpened]],TODAY()))-1,ABS(NETWORKDAYS(Proc[[#This Row],[DateOpened]],Proc[[#This Row],[DateClosed]]))-1)</f>
        <v>12</v>
      </c>
      <c r="R10923" s="140" t="s">
        <v>488</v>
      </c>
      <c r="S10923" s="155"/>
      <c r="T10923" s="155"/>
    </row>
    <row r="10924" spans="1:20" hidden="1">
      <c r="A10924" s="161" t="s">
        <v>13252</v>
      </c>
      <c r="B10924" s="155" t="str">
        <f>IFERROR(VLOOKUP(Proc[[#This Row],[App]],Table2[],3,0),"open")</f>
        <v>ok</v>
      </c>
      <c r="C10924" s="161" t="s">
        <v>369</v>
      </c>
      <c r="D10924" t="s">
        <v>2022</v>
      </c>
      <c r="E10924" t="s">
        <v>475</v>
      </c>
      <c r="F10924" s="155" t="s">
        <v>475</v>
      </c>
      <c r="G10924" s="161" t="s">
        <v>400</v>
      </c>
      <c r="H10924" s="155" t="str">
        <f>IF(Proc[[#This Row],[type]]="LFF (MDG-F)",MID(Proc[[#This Row],[Obj]],13,10),"")</f>
        <v/>
      </c>
      <c r="J10924" s="155" t="b">
        <f>Proc[[#This Row],[Requested]]=Proc[[#This Row],[CurrentParent]]</f>
        <v>1</v>
      </c>
      <c r="K10924" s="155" t="str">
        <f>IF(Proc[[#This Row],[Author]]="Marcela Urrego",VLOOKUP(LEFT(Proc[[#This Row],[Requested]],1),Table3[#All],2,0),VLOOKUP(Proc[[#This Row],[Author]],Table4[],2,0))</f>
        <v>LS</v>
      </c>
      <c r="L10924" s="155"/>
      <c r="M10924" s="140">
        <v>46122</v>
      </c>
      <c r="N10924" s="140"/>
      <c r="O10924" s="140"/>
      <c r="P10924" s="140" t="str">
        <f ca="1">IF(Proc[[#This Row],[DaysAgeing]]&gt;5,"yep","on track")</f>
        <v>yep</v>
      </c>
      <c r="Q10924" s="2">
        <f ca="1">IF(Proc[[#This Row],[DateClosed]]="",ABS(NETWORKDAYS(Proc[[#This Row],[DateOpened]],TODAY()))-1,ABS(NETWORKDAYS(Proc[[#This Row],[DateOpened]],Proc[[#This Row],[DateClosed]]))-1)</f>
        <v>12</v>
      </c>
      <c r="R10924" s="140" t="s">
        <v>488</v>
      </c>
      <c r="S10924" s="155"/>
      <c r="T10924" s="155"/>
    </row>
    <row r="10925" spans="1:20" hidden="1">
      <c r="A10925" s="161" t="s">
        <v>13252</v>
      </c>
      <c r="B10925" s="155" t="str">
        <f>IFERROR(VLOOKUP(Proc[[#This Row],[App]],Table2[],3,0),"open")</f>
        <v>ok</v>
      </c>
      <c r="C10925" s="161" t="s">
        <v>369</v>
      </c>
      <c r="D10925" t="s">
        <v>8731</v>
      </c>
      <c r="E10925" t="s">
        <v>3532</v>
      </c>
      <c r="F10925" s="155" t="s">
        <v>3532</v>
      </c>
      <c r="G10925" s="161" t="s">
        <v>400</v>
      </c>
      <c r="H10925" s="155" t="str">
        <f>IF(Proc[[#This Row],[type]]="LFF (MDG-F)",MID(Proc[[#This Row],[Obj]],13,10),"")</f>
        <v/>
      </c>
      <c r="J10925" s="155" t="b">
        <f>Proc[[#This Row],[Requested]]=Proc[[#This Row],[CurrentParent]]</f>
        <v>1</v>
      </c>
      <c r="K10925" s="155" t="str">
        <f>IF(Proc[[#This Row],[Author]]="Marcela Urrego",VLOOKUP(LEFT(Proc[[#This Row],[Requested]],1),Table3[#All],2,0),VLOOKUP(Proc[[#This Row],[Author]],Table4[],2,0))</f>
        <v>LS</v>
      </c>
      <c r="L10925" s="155"/>
      <c r="M10925" s="140">
        <v>46122</v>
      </c>
      <c r="N10925" s="140"/>
      <c r="O10925" s="140"/>
      <c r="P10925" s="140" t="str">
        <f ca="1">IF(Proc[[#This Row],[DaysAgeing]]&gt;5,"yep","on track")</f>
        <v>yep</v>
      </c>
      <c r="Q10925" s="2">
        <f ca="1">IF(Proc[[#This Row],[DateClosed]]="",ABS(NETWORKDAYS(Proc[[#This Row],[DateOpened]],TODAY()))-1,ABS(NETWORKDAYS(Proc[[#This Row],[DateOpened]],Proc[[#This Row],[DateClosed]]))-1)</f>
        <v>12</v>
      </c>
      <c r="R10925" s="140" t="s">
        <v>488</v>
      </c>
      <c r="S10925" s="155"/>
      <c r="T10925" s="155"/>
    </row>
    <row r="10926" spans="1:20" hidden="1">
      <c r="A10926" s="161" t="s">
        <v>13252</v>
      </c>
      <c r="B10926" s="155" t="str">
        <f>IFERROR(VLOOKUP(Proc[[#This Row],[App]],Table2[],3,0),"open")</f>
        <v>ok</v>
      </c>
      <c r="C10926" s="161" t="s">
        <v>369</v>
      </c>
      <c r="D10926" t="s">
        <v>3046</v>
      </c>
      <c r="E10926" t="s">
        <v>3532</v>
      </c>
      <c r="F10926" s="155" t="s">
        <v>3532</v>
      </c>
      <c r="G10926" s="161" t="s">
        <v>400</v>
      </c>
      <c r="H10926" s="155" t="str">
        <f>IF(Proc[[#This Row],[type]]="LFF (MDG-F)",MID(Proc[[#This Row],[Obj]],13,10),"")</f>
        <v/>
      </c>
      <c r="J10926" s="155" t="b">
        <f>Proc[[#This Row],[Requested]]=Proc[[#This Row],[CurrentParent]]</f>
        <v>1</v>
      </c>
      <c r="K10926" s="155" t="str">
        <f>IF(Proc[[#This Row],[Author]]="Marcela Urrego",VLOOKUP(LEFT(Proc[[#This Row],[Requested]],1),Table3[#All],2,0),VLOOKUP(Proc[[#This Row],[Author]],Table4[],2,0))</f>
        <v>LS</v>
      </c>
      <c r="L10926" s="155"/>
      <c r="M10926" s="140">
        <v>46122</v>
      </c>
      <c r="N10926" s="140"/>
      <c r="O10926" s="140"/>
      <c r="P10926" s="140" t="str">
        <f ca="1">IF(Proc[[#This Row],[DaysAgeing]]&gt;5,"yep","on track")</f>
        <v>yep</v>
      </c>
      <c r="Q10926" s="2">
        <f ca="1">IF(Proc[[#This Row],[DateClosed]]="",ABS(NETWORKDAYS(Proc[[#This Row],[DateOpened]],TODAY()))-1,ABS(NETWORKDAYS(Proc[[#This Row],[DateOpened]],Proc[[#This Row],[DateClosed]]))-1)</f>
        <v>12</v>
      </c>
      <c r="R10926" s="140" t="s">
        <v>488</v>
      </c>
      <c r="S10926" s="155"/>
      <c r="T10926" s="155"/>
    </row>
    <row r="10927" spans="1:20" hidden="1">
      <c r="A10927" s="161" t="s">
        <v>13252</v>
      </c>
      <c r="B10927" s="155" t="str">
        <f>IFERROR(VLOOKUP(Proc[[#This Row],[App]],Table2[],3,0),"open")</f>
        <v>ok</v>
      </c>
      <c r="C10927" s="161" t="s">
        <v>369</v>
      </c>
      <c r="D10927" t="s">
        <v>2044</v>
      </c>
      <c r="E10927" t="s">
        <v>3532</v>
      </c>
      <c r="F10927" s="155" t="s">
        <v>3532</v>
      </c>
      <c r="G10927" s="161" t="s">
        <v>400</v>
      </c>
      <c r="H10927" s="155" t="str">
        <f>IF(Proc[[#This Row],[type]]="LFF (MDG-F)",MID(Proc[[#This Row],[Obj]],13,10),"")</f>
        <v/>
      </c>
      <c r="J10927" s="155" t="b">
        <f>Proc[[#This Row],[Requested]]=Proc[[#This Row],[CurrentParent]]</f>
        <v>1</v>
      </c>
      <c r="K10927" s="155" t="str">
        <f>IF(Proc[[#This Row],[Author]]="Marcela Urrego",VLOOKUP(LEFT(Proc[[#This Row],[Requested]],1),Table3[#All],2,0),VLOOKUP(Proc[[#This Row],[Author]],Table4[],2,0))</f>
        <v>LS</v>
      </c>
      <c r="L10927" s="155"/>
      <c r="M10927" s="140">
        <v>46122</v>
      </c>
      <c r="N10927" s="140"/>
      <c r="O10927" s="140"/>
      <c r="P10927" s="140" t="str">
        <f ca="1">IF(Proc[[#This Row],[DaysAgeing]]&gt;5,"yep","on track")</f>
        <v>yep</v>
      </c>
      <c r="Q10927" s="2">
        <f ca="1">IF(Proc[[#This Row],[DateClosed]]="",ABS(NETWORKDAYS(Proc[[#This Row],[DateOpened]],TODAY()))-1,ABS(NETWORKDAYS(Proc[[#This Row],[DateOpened]],Proc[[#This Row],[DateClosed]]))-1)</f>
        <v>12</v>
      </c>
      <c r="R10927" s="140" t="s">
        <v>488</v>
      </c>
      <c r="S10927" s="155"/>
      <c r="T10927" s="155"/>
    </row>
    <row r="10928" spans="1:20" hidden="1">
      <c r="A10928" s="161" t="s">
        <v>13252</v>
      </c>
      <c r="B10928" s="155" t="str">
        <f>IFERROR(VLOOKUP(Proc[[#This Row],[App]],Table2[],3,0),"open")</f>
        <v>ok</v>
      </c>
      <c r="C10928" s="161" t="s">
        <v>369</v>
      </c>
      <c r="D10928" t="s">
        <v>13242</v>
      </c>
      <c r="E10928" t="s">
        <v>7109</v>
      </c>
      <c r="F10928" s="155" t="s">
        <v>7109</v>
      </c>
      <c r="G10928" s="161" t="s">
        <v>400</v>
      </c>
      <c r="H10928" s="155" t="str">
        <f>IF(Proc[[#This Row],[type]]="LFF (MDG-F)",MID(Proc[[#This Row],[Obj]],13,10),"")</f>
        <v/>
      </c>
      <c r="J10928" s="155" t="b">
        <f>Proc[[#This Row],[Requested]]=Proc[[#This Row],[CurrentParent]]</f>
        <v>1</v>
      </c>
      <c r="K10928" s="155" t="str">
        <f>IF(Proc[[#This Row],[Author]]="Marcela Urrego",VLOOKUP(LEFT(Proc[[#This Row],[Requested]],1),Table3[#All],2,0),VLOOKUP(Proc[[#This Row],[Author]],Table4[],2,0))</f>
        <v>LS</v>
      </c>
      <c r="L10928" s="155"/>
      <c r="M10928" s="140">
        <v>46122</v>
      </c>
      <c r="N10928" s="140"/>
      <c r="O10928" s="140"/>
      <c r="P10928" s="140" t="str">
        <f ca="1">IF(Proc[[#This Row],[DaysAgeing]]&gt;5,"yep","on track")</f>
        <v>yep</v>
      </c>
      <c r="Q10928" s="2">
        <f ca="1">IF(Proc[[#This Row],[DateClosed]]="",ABS(NETWORKDAYS(Proc[[#This Row],[DateOpened]],TODAY()))-1,ABS(NETWORKDAYS(Proc[[#This Row],[DateOpened]],Proc[[#This Row],[DateClosed]]))-1)</f>
        <v>12</v>
      </c>
      <c r="R10928" s="140" t="s">
        <v>488</v>
      </c>
      <c r="S10928" s="155"/>
      <c r="T10928" s="155"/>
    </row>
    <row r="10929" spans="1:20" hidden="1">
      <c r="A10929" s="161" t="s">
        <v>13252</v>
      </c>
      <c r="B10929" s="155" t="str">
        <f>IFERROR(VLOOKUP(Proc[[#This Row],[App]],Table2[],3,0),"open")</f>
        <v>ok</v>
      </c>
      <c r="C10929" s="161" t="s">
        <v>369</v>
      </c>
      <c r="D10929" t="s">
        <v>13243</v>
      </c>
      <c r="E10929" t="s">
        <v>7109</v>
      </c>
      <c r="F10929" s="155" t="s">
        <v>7109</v>
      </c>
      <c r="G10929" s="161" t="s">
        <v>400</v>
      </c>
      <c r="H10929" s="155" t="str">
        <f>IF(Proc[[#This Row],[type]]="LFF (MDG-F)",MID(Proc[[#This Row],[Obj]],13,10),"")</f>
        <v/>
      </c>
      <c r="J10929" s="155" t="b">
        <f>Proc[[#This Row],[Requested]]=Proc[[#This Row],[CurrentParent]]</f>
        <v>1</v>
      </c>
      <c r="K10929" s="155" t="str">
        <f>IF(Proc[[#This Row],[Author]]="Marcela Urrego",VLOOKUP(LEFT(Proc[[#This Row],[Requested]],1),Table3[#All],2,0),VLOOKUP(Proc[[#This Row],[Author]],Table4[],2,0))</f>
        <v>LS</v>
      </c>
      <c r="L10929" s="155"/>
      <c r="M10929" s="140">
        <v>46122</v>
      </c>
      <c r="N10929" s="140"/>
      <c r="O10929" s="140"/>
      <c r="P10929" s="140" t="str">
        <f ca="1">IF(Proc[[#This Row],[DaysAgeing]]&gt;5,"yep","on track")</f>
        <v>yep</v>
      </c>
      <c r="Q10929" s="2">
        <f ca="1">IF(Proc[[#This Row],[DateClosed]]="",ABS(NETWORKDAYS(Proc[[#This Row],[DateOpened]],TODAY()))-1,ABS(NETWORKDAYS(Proc[[#This Row],[DateOpened]],Proc[[#This Row],[DateClosed]]))-1)</f>
        <v>12</v>
      </c>
      <c r="R10929" s="140" t="s">
        <v>488</v>
      </c>
      <c r="S10929" s="155"/>
      <c r="T10929" s="155"/>
    </row>
    <row r="10930" spans="1:20" hidden="1">
      <c r="A10930" s="161" t="s">
        <v>13252</v>
      </c>
      <c r="B10930" s="155" t="str">
        <f>IFERROR(VLOOKUP(Proc[[#This Row],[App]],Table2[],3,0),"open")</f>
        <v>ok</v>
      </c>
      <c r="C10930" s="161" t="s">
        <v>369</v>
      </c>
      <c r="D10930" t="s">
        <v>13244</v>
      </c>
      <c r="E10930" t="s">
        <v>7109</v>
      </c>
      <c r="F10930" s="155" t="s">
        <v>7109</v>
      </c>
      <c r="G10930" s="161" t="s">
        <v>400</v>
      </c>
      <c r="H10930" s="155" t="str">
        <f>IF(Proc[[#This Row],[type]]="LFF (MDG-F)",MID(Proc[[#This Row],[Obj]],13,10),"")</f>
        <v/>
      </c>
      <c r="J10930" s="155" t="b">
        <f>Proc[[#This Row],[Requested]]=Proc[[#This Row],[CurrentParent]]</f>
        <v>1</v>
      </c>
      <c r="K10930" s="155" t="str">
        <f>IF(Proc[[#This Row],[Author]]="Marcela Urrego",VLOOKUP(LEFT(Proc[[#This Row],[Requested]],1),Table3[#All],2,0),VLOOKUP(Proc[[#This Row],[Author]],Table4[],2,0))</f>
        <v>LS</v>
      </c>
      <c r="L10930" s="155"/>
      <c r="M10930" s="140">
        <v>46122</v>
      </c>
      <c r="N10930" s="140"/>
      <c r="O10930" s="140"/>
      <c r="P10930" s="140" t="str">
        <f ca="1">IF(Proc[[#This Row],[DaysAgeing]]&gt;5,"yep","on track")</f>
        <v>yep</v>
      </c>
      <c r="Q10930" s="2">
        <f ca="1">IF(Proc[[#This Row],[DateClosed]]="",ABS(NETWORKDAYS(Proc[[#This Row],[DateOpened]],TODAY()))-1,ABS(NETWORKDAYS(Proc[[#This Row],[DateOpened]],Proc[[#This Row],[DateClosed]]))-1)</f>
        <v>12</v>
      </c>
      <c r="R10930" s="140" t="s">
        <v>488</v>
      </c>
      <c r="S10930" s="155"/>
      <c r="T10930" s="155"/>
    </row>
    <row r="10931" spans="1:20" hidden="1">
      <c r="A10931" s="161" t="s">
        <v>13252</v>
      </c>
      <c r="B10931" s="155" t="str">
        <f>IFERROR(VLOOKUP(Proc[[#This Row],[App]],Table2[],3,0),"open")</f>
        <v>ok</v>
      </c>
      <c r="C10931" s="161" t="s">
        <v>369</v>
      </c>
      <c r="D10931" t="s">
        <v>13245</v>
      </c>
      <c r="E10931" t="s">
        <v>7109</v>
      </c>
      <c r="F10931" s="155" t="s">
        <v>7109</v>
      </c>
      <c r="G10931" s="161" t="s">
        <v>400</v>
      </c>
      <c r="H10931" s="155" t="str">
        <f>IF(Proc[[#This Row],[type]]="LFF (MDG-F)",MID(Proc[[#This Row],[Obj]],13,10),"")</f>
        <v/>
      </c>
      <c r="J10931" s="155" t="b">
        <f>Proc[[#This Row],[Requested]]=Proc[[#This Row],[CurrentParent]]</f>
        <v>1</v>
      </c>
      <c r="K10931" s="155" t="str">
        <f>IF(Proc[[#This Row],[Author]]="Marcela Urrego",VLOOKUP(LEFT(Proc[[#This Row],[Requested]],1),Table3[#All],2,0),VLOOKUP(Proc[[#This Row],[Author]],Table4[],2,0))</f>
        <v>LS</v>
      </c>
      <c r="L10931" s="155"/>
      <c r="M10931" s="140">
        <v>46122</v>
      </c>
      <c r="N10931" s="140"/>
      <c r="O10931" s="140"/>
      <c r="P10931" s="140" t="str">
        <f ca="1">IF(Proc[[#This Row],[DaysAgeing]]&gt;5,"yep","on track")</f>
        <v>yep</v>
      </c>
      <c r="Q10931" s="2">
        <f ca="1">IF(Proc[[#This Row],[DateClosed]]="",ABS(NETWORKDAYS(Proc[[#This Row],[DateOpened]],TODAY()))-1,ABS(NETWORKDAYS(Proc[[#This Row],[DateOpened]],Proc[[#This Row],[DateClosed]]))-1)</f>
        <v>12</v>
      </c>
      <c r="R10931" s="140" t="s">
        <v>488</v>
      </c>
      <c r="S10931" s="155"/>
      <c r="T10931" s="155"/>
    </row>
    <row r="10932" spans="1:20" hidden="1">
      <c r="A10932" s="161" t="s">
        <v>13252</v>
      </c>
      <c r="B10932" s="155" t="str">
        <f>IFERROR(VLOOKUP(Proc[[#This Row],[App]],Table2[],3,0),"open")</f>
        <v>ok</v>
      </c>
      <c r="C10932" s="161" t="s">
        <v>369</v>
      </c>
      <c r="D10932" t="s">
        <v>13246</v>
      </c>
      <c r="E10932" t="s">
        <v>7109</v>
      </c>
      <c r="F10932" s="155" t="s">
        <v>7109</v>
      </c>
      <c r="G10932" s="161" t="s">
        <v>400</v>
      </c>
      <c r="H10932" s="155" t="str">
        <f>IF(Proc[[#This Row],[type]]="LFF (MDG-F)",MID(Proc[[#This Row],[Obj]],13,10),"")</f>
        <v/>
      </c>
      <c r="J10932" s="155" t="b">
        <f>Proc[[#This Row],[Requested]]=Proc[[#This Row],[CurrentParent]]</f>
        <v>1</v>
      </c>
      <c r="K10932" s="155" t="str">
        <f>IF(Proc[[#This Row],[Author]]="Marcela Urrego",VLOOKUP(LEFT(Proc[[#This Row],[Requested]],1),Table3[#All],2,0),VLOOKUP(Proc[[#This Row],[Author]],Table4[],2,0))</f>
        <v>LS</v>
      </c>
      <c r="L10932" s="155"/>
      <c r="M10932" s="140">
        <v>46122</v>
      </c>
      <c r="N10932" s="140"/>
      <c r="O10932" s="140"/>
      <c r="P10932" s="140" t="str">
        <f ca="1">IF(Proc[[#This Row],[DaysAgeing]]&gt;5,"yep","on track")</f>
        <v>yep</v>
      </c>
      <c r="Q10932" s="2">
        <f ca="1">IF(Proc[[#This Row],[DateClosed]]="",ABS(NETWORKDAYS(Proc[[#This Row],[DateOpened]],TODAY()))-1,ABS(NETWORKDAYS(Proc[[#This Row],[DateOpened]],Proc[[#This Row],[DateClosed]]))-1)</f>
        <v>12</v>
      </c>
      <c r="R10932" s="140" t="s">
        <v>488</v>
      </c>
      <c r="S10932" s="155"/>
      <c r="T10932" s="155"/>
    </row>
    <row r="10933" spans="1:20" hidden="1">
      <c r="A10933" s="161" t="s">
        <v>13252</v>
      </c>
      <c r="B10933" s="155" t="str">
        <f>IFERROR(VLOOKUP(Proc[[#This Row],[App]],Table2[],3,0),"open")</f>
        <v>ok</v>
      </c>
      <c r="C10933" s="161" t="s">
        <v>369</v>
      </c>
      <c r="D10933" t="s">
        <v>13247</v>
      </c>
      <c r="E10933" t="s">
        <v>7109</v>
      </c>
      <c r="F10933" s="155" t="s">
        <v>7109</v>
      </c>
      <c r="G10933" s="161" t="s">
        <v>400</v>
      </c>
      <c r="H10933" s="155" t="str">
        <f>IF(Proc[[#This Row],[type]]="LFF (MDG-F)",MID(Proc[[#This Row],[Obj]],13,10),"")</f>
        <v/>
      </c>
      <c r="J10933" s="155" t="b">
        <f>Proc[[#This Row],[Requested]]=Proc[[#This Row],[CurrentParent]]</f>
        <v>1</v>
      </c>
      <c r="K10933" s="155" t="str">
        <f>IF(Proc[[#This Row],[Author]]="Marcela Urrego",VLOOKUP(LEFT(Proc[[#This Row],[Requested]],1),Table3[#All],2,0),VLOOKUP(Proc[[#This Row],[Author]],Table4[],2,0))</f>
        <v>LS</v>
      </c>
      <c r="L10933" s="155"/>
      <c r="M10933" s="140">
        <v>46122</v>
      </c>
      <c r="N10933" s="140"/>
      <c r="O10933" s="140"/>
      <c r="P10933" s="140" t="str">
        <f ca="1">IF(Proc[[#This Row],[DaysAgeing]]&gt;5,"yep","on track")</f>
        <v>yep</v>
      </c>
      <c r="Q10933" s="2">
        <f ca="1">IF(Proc[[#This Row],[DateClosed]]="",ABS(NETWORKDAYS(Proc[[#This Row],[DateOpened]],TODAY()))-1,ABS(NETWORKDAYS(Proc[[#This Row],[DateOpened]],Proc[[#This Row],[DateClosed]]))-1)</f>
        <v>12</v>
      </c>
      <c r="R10933" s="140" t="s">
        <v>488</v>
      </c>
      <c r="S10933" s="155"/>
      <c r="T10933" s="155"/>
    </row>
    <row r="10934" spans="1:20" hidden="1">
      <c r="A10934" s="161" t="s">
        <v>13252</v>
      </c>
      <c r="B10934" s="155" t="str">
        <f>IFERROR(VLOOKUP(Proc[[#This Row],[App]],Table2[],3,0),"open")</f>
        <v>ok</v>
      </c>
      <c r="C10934" s="161" t="s">
        <v>369</v>
      </c>
      <c r="D10934" t="s">
        <v>13248</v>
      </c>
      <c r="E10934" t="s">
        <v>13251</v>
      </c>
      <c r="F10934" s="155" t="s">
        <v>13251</v>
      </c>
      <c r="G10934" s="161" t="s">
        <v>400</v>
      </c>
      <c r="H10934" s="155" t="str">
        <f>IF(Proc[[#This Row],[type]]="LFF (MDG-F)",MID(Proc[[#This Row],[Obj]],13,10),"")</f>
        <v/>
      </c>
      <c r="J10934" s="155" t="b">
        <f>Proc[[#This Row],[Requested]]=Proc[[#This Row],[CurrentParent]]</f>
        <v>1</v>
      </c>
      <c r="K10934" s="155" t="str">
        <f>IF(Proc[[#This Row],[Author]]="Marcela Urrego",VLOOKUP(LEFT(Proc[[#This Row],[Requested]],1),Table3[#All],2,0),VLOOKUP(Proc[[#This Row],[Author]],Table4[],2,0))</f>
        <v>LS</v>
      </c>
      <c r="L10934" s="155"/>
      <c r="M10934" s="140">
        <v>46122</v>
      </c>
      <c r="N10934" s="140"/>
      <c r="O10934" s="140"/>
      <c r="P10934" s="140" t="str">
        <f ca="1">IF(Proc[[#This Row],[DaysAgeing]]&gt;5,"yep","on track")</f>
        <v>yep</v>
      </c>
      <c r="Q10934" s="2">
        <f ca="1">IF(Proc[[#This Row],[DateClosed]]="",ABS(NETWORKDAYS(Proc[[#This Row],[DateOpened]],TODAY()))-1,ABS(NETWORKDAYS(Proc[[#This Row],[DateOpened]],Proc[[#This Row],[DateClosed]]))-1)</f>
        <v>12</v>
      </c>
      <c r="R10934" s="140" t="s">
        <v>488</v>
      </c>
      <c r="S10934" s="155"/>
      <c r="T10934" s="155"/>
    </row>
    <row r="10935" spans="1:20" hidden="1">
      <c r="A10935" t="s">
        <v>13270</v>
      </c>
      <c r="B10935" s="155" t="str">
        <f>IFERROR(VLOOKUP(Proc[[#This Row],[App]],Table2[],3,0),"open")</f>
        <v>ok</v>
      </c>
      <c r="C10935" t="s">
        <v>369</v>
      </c>
      <c r="D10935" t="s">
        <v>13253</v>
      </c>
      <c r="E10935" t="s">
        <v>13294</v>
      </c>
      <c r="F10935" s="155" t="s">
        <v>13294</v>
      </c>
      <c r="G10935" s="161" t="s">
        <v>406</v>
      </c>
      <c r="H10935" s="155" t="str">
        <f>IF(Proc[[#This Row],[type]]="LFF (MDG-F)",MID(Proc[[#This Row],[Obj]],13,10),"")</f>
        <v>DK50C05004</v>
      </c>
      <c r="J10935" s="155" t="b">
        <f>Proc[[#This Row],[Requested]]=Proc[[#This Row],[CurrentParent]]</f>
        <v>1</v>
      </c>
      <c r="K10935" s="155" t="str">
        <f>IF(Proc[[#This Row],[Author]]="Marcela Urrego",VLOOKUP(LEFT(Proc[[#This Row],[Requested]],1),Table3[#All],2,0),VLOOKUP(Proc[[#This Row],[Author]],Table4[],2,0))</f>
        <v>HC</v>
      </c>
      <c r="L10935" s="155"/>
      <c r="M10935" s="140">
        <v>46127</v>
      </c>
      <c r="N10935" s="140"/>
      <c r="O10935" s="140"/>
      <c r="P10935" s="140" t="str">
        <f ca="1">IF(Proc[[#This Row],[DaysAgeing]]&gt;5,"yep","on track")</f>
        <v>yep</v>
      </c>
      <c r="Q10935" s="2">
        <f ca="1">IF(Proc[[#This Row],[DateClosed]]="",ABS(NETWORKDAYS(Proc[[#This Row],[DateOpened]],TODAY()))-1,ABS(NETWORKDAYS(Proc[[#This Row],[DateOpened]],Proc[[#This Row],[DateClosed]]))-1)</f>
        <v>9</v>
      </c>
      <c r="R10935" s="140" t="s">
        <v>476</v>
      </c>
      <c r="S10935" s="155"/>
      <c r="T10935" s="155"/>
    </row>
    <row r="10936" spans="1:20" hidden="1">
      <c r="A10936" s="161" t="s">
        <v>13270</v>
      </c>
      <c r="B10936" s="155" t="str">
        <f>IFERROR(VLOOKUP(Proc[[#This Row],[App]],Table2[],3,0),"open")</f>
        <v>ok</v>
      </c>
      <c r="C10936" s="162" t="s">
        <v>369</v>
      </c>
      <c r="D10936" t="s">
        <v>13254</v>
      </c>
      <c r="E10936" t="s">
        <v>13294</v>
      </c>
      <c r="F10936" s="155" t="s">
        <v>13294</v>
      </c>
      <c r="G10936" s="161" t="s">
        <v>406</v>
      </c>
      <c r="H10936" s="155" t="str">
        <f>IF(Proc[[#This Row],[type]]="LFF (MDG-F)",MID(Proc[[#This Row],[Obj]],13,10),"")</f>
        <v>DK50C05005</v>
      </c>
      <c r="I10936" s="161"/>
      <c r="J10936" s="155" t="b">
        <f>Proc[[#This Row],[Requested]]=Proc[[#This Row],[CurrentParent]]</f>
        <v>1</v>
      </c>
      <c r="K10936" s="155" t="str">
        <f>IF(Proc[[#This Row],[Author]]="Marcela Urrego",VLOOKUP(LEFT(Proc[[#This Row],[Requested]],1),Table3[#All],2,0),VLOOKUP(Proc[[#This Row],[Author]],Table4[],2,0))</f>
        <v>HC</v>
      </c>
      <c r="L10936" s="155"/>
      <c r="M10936" s="140">
        <v>46127</v>
      </c>
      <c r="N10936" s="140"/>
      <c r="O10936" s="140"/>
      <c r="P10936" s="140" t="str">
        <f ca="1">IF(Proc[[#This Row],[DaysAgeing]]&gt;5,"yep","on track")</f>
        <v>yep</v>
      </c>
      <c r="Q10936" s="2">
        <f ca="1">IF(Proc[[#This Row],[DateClosed]]="",ABS(NETWORKDAYS(Proc[[#This Row],[DateOpened]],TODAY()))-1,ABS(NETWORKDAYS(Proc[[#This Row],[DateOpened]],Proc[[#This Row],[DateClosed]]))-1)</f>
        <v>9</v>
      </c>
      <c r="R10936" s="140" t="s">
        <v>476</v>
      </c>
      <c r="S10936" s="155"/>
      <c r="T10936" s="155"/>
    </row>
    <row r="10937" spans="1:20" hidden="1">
      <c r="A10937" s="161" t="s">
        <v>13270</v>
      </c>
      <c r="B10937" s="155" t="str">
        <f>IFERROR(VLOOKUP(Proc[[#This Row],[App]],Table2[],3,0),"open")</f>
        <v>ok</v>
      </c>
      <c r="C10937" s="162" t="s">
        <v>369</v>
      </c>
      <c r="D10937" t="s">
        <v>13255</v>
      </c>
      <c r="E10937" t="s">
        <v>13294</v>
      </c>
      <c r="F10937" s="155" t="s">
        <v>13294</v>
      </c>
      <c r="G10937" s="161" t="s">
        <v>406</v>
      </c>
      <c r="H10937" s="155" t="str">
        <f>IF(Proc[[#This Row],[type]]="LFF (MDG-F)",MID(Proc[[#This Row],[Obj]],13,10),"")</f>
        <v>DK50OF0007</v>
      </c>
      <c r="I10937" s="161"/>
      <c r="J10937" s="155" t="b">
        <f>Proc[[#This Row],[Requested]]=Proc[[#This Row],[CurrentParent]]</f>
        <v>1</v>
      </c>
      <c r="K10937" s="155" t="str">
        <f>IF(Proc[[#This Row],[Author]]="Marcela Urrego",VLOOKUP(LEFT(Proc[[#This Row],[Requested]],1),Table3[#All],2,0),VLOOKUP(Proc[[#This Row],[Author]],Table4[],2,0))</f>
        <v>HC</v>
      </c>
      <c r="L10937" s="155"/>
      <c r="M10937" s="140">
        <v>46127</v>
      </c>
      <c r="N10937" s="140"/>
      <c r="O10937" s="140"/>
      <c r="P10937" s="140" t="str">
        <f ca="1">IF(Proc[[#This Row],[DaysAgeing]]&gt;5,"yep","on track")</f>
        <v>yep</v>
      </c>
      <c r="Q10937" s="2">
        <f ca="1">IF(Proc[[#This Row],[DateClosed]]="",ABS(NETWORKDAYS(Proc[[#This Row],[DateOpened]],TODAY()))-1,ABS(NETWORKDAYS(Proc[[#This Row],[DateOpened]],Proc[[#This Row],[DateClosed]]))-1)</f>
        <v>9</v>
      </c>
      <c r="R10937" s="140" t="s">
        <v>476</v>
      </c>
      <c r="S10937" s="155"/>
      <c r="T10937" s="155"/>
    </row>
    <row r="10938" spans="1:20" hidden="1">
      <c r="A10938" s="161" t="s">
        <v>13270</v>
      </c>
      <c r="B10938" s="155" t="str">
        <f>IFERROR(VLOOKUP(Proc[[#This Row],[App]],Table2[],3,0),"open")</f>
        <v>ok</v>
      </c>
      <c r="C10938" s="162" t="s">
        <v>369</v>
      </c>
      <c r="D10938" t="s">
        <v>13256</v>
      </c>
      <c r="E10938" t="s">
        <v>13294</v>
      </c>
      <c r="F10938" s="155" t="s">
        <v>13294</v>
      </c>
      <c r="G10938" s="161" t="s">
        <v>406</v>
      </c>
      <c r="H10938" s="155" t="str">
        <f>IF(Proc[[#This Row],[type]]="LFF (MDG-F)",MID(Proc[[#This Row],[Obj]],13,10),"")</f>
        <v>DK50OF0008</v>
      </c>
      <c r="I10938" s="161"/>
      <c r="J10938" s="155" t="b">
        <f>Proc[[#This Row],[Requested]]=Proc[[#This Row],[CurrentParent]]</f>
        <v>1</v>
      </c>
      <c r="K10938" s="155" t="str">
        <f>IF(Proc[[#This Row],[Author]]="Marcela Urrego",VLOOKUP(LEFT(Proc[[#This Row],[Requested]],1),Table3[#All],2,0),VLOOKUP(Proc[[#This Row],[Author]],Table4[],2,0))</f>
        <v>HC</v>
      </c>
      <c r="L10938" s="155"/>
      <c r="M10938" s="140">
        <v>46127</v>
      </c>
      <c r="N10938" s="140"/>
      <c r="O10938" s="140"/>
      <c r="P10938" s="140" t="str">
        <f ca="1">IF(Proc[[#This Row],[DaysAgeing]]&gt;5,"yep","on track")</f>
        <v>yep</v>
      </c>
      <c r="Q10938" s="2">
        <f ca="1">IF(Proc[[#This Row],[DateClosed]]="",ABS(NETWORKDAYS(Proc[[#This Row],[DateOpened]],TODAY()))-1,ABS(NETWORKDAYS(Proc[[#This Row],[DateOpened]],Proc[[#This Row],[DateClosed]]))-1)</f>
        <v>9</v>
      </c>
      <c r="R10938" s="140" t="s">
        <v>476</v>
      </c>
      <c r="S10938" s="155"/>
      <c r="T10938" s="155"/>
    </row>
    <row r="10939" spans="1:20" hidden="1">
      <c r="A10939" s="161" t="s">
        <v>13270</v>
      </c>
      <c r="B10939" s="155" t="str">
        <f>IFERROR(VLOOKUP(Proc[[#This Row],[App]],Table2[],3,0),"open")</f>
        <v>ok</v>
      </c>
      <c r="C10939" s="162" t="s">
        <v>369</v>
      </c>
      <c r="D10939" t="s">
        <v>13257</v>
      </c>
      <c r="E10939" t="s">
        <v>13295</v>
      </c>
      <c r="F10939" s="155" t="s">
        <v>13295</v>
      </c>
      <c r="G10939" s="161" t="s">
        <v>406</v>
      </c>
      <c r="H10939" s="155" t="str">
        <f>IF(Proc[[#This Row],[type]]="LFF (MDG-F)",MID(Proc[[#This Row],[Obj]],13,10),"")</f>
        <v>FI50C00031</v>
      </c>
      <c r="I10939" s="161"/>
      <c r="J10939" s="155" t="b">
        <f>Proc[[#This Row],[Requested]]=Proc[[#This Row],[CurrentParent]]</f>
        <v>1</v>
      </c>
      <c r="K10939" s="155" t="str">
        <f>IF(Proc[[#This Row],[Author]]="Marcela Urrego",VLOOKUP(LEFT(Proc[[#This Row],[Requested]],1),Table3[#All],2,0),VLOOKUP(Proc[[#This Row],[Author]],Table4[],2,0))</f>
        <v>HC</v>
      </c>
      <c r="L10939" s="155"/>
      <c r="M10939" s="140">
        <v>46127</v>
      </c>
      <c r="N10939" s="140"/>
      <c r="O10939" s="140"/>
      <c r="P10939" s="140" t="str">
        <f ca="1">IF(Proc[[#This Row],[DaysAgeing]]&gt;5,"yep","on track")</f>
        <v>yep</v>
      </c>
      <c r="Q10939" s="2">
        <f ca="1">IF(Proc[[#This Row],[DateClosed]]="",ABS(NETWORKDAYS(Proc[[#This Row],[DateOpened]],TODAY()))-1,ABS(NETWORKDAYS(Proc[[#This Row],[DateOpened]],Proc[[#This Row],[DateClosed]]))-1)</f>
        <v>9</v>
      </c>
      <c r="R10939" s="140" t="s">
        <v>476</v>
      </c>
      <c r="S10939" s="155"/>
      <c r="T10939" s="155"/>
    </row>
    <row r="10940" spans="1:20" hidden="1">
      <c r="A10940" s="161" t="s">
        <v>13270</v>
      </c>
      <c r="B10940" s="155" t="str">
        <f>IFERROR(VLOOKUP(Proc[[#This Row],[App]],Table2[],3,0),"open")</f>
        <v>ok</v>
      </c>
      <c r="C10940" s="162" t="s">
        <v>369</v>
      </c>
      <c r="D10940" t="s">
        <v>13258</v>
      </c>
      <c r="E10940" t="s">
        <v>13295</v>
      </c>
      <c r="F10940" s="155" t="s">
        <v>13295</v>
      </c>
      <c r="G10940" s="161" t="s">
        <v>406</v>
      </c>
      <c r="H10940" s="155" t="str">
        <f>IF(Proc[[#This Row],[type]]="LFF (MDG-F)",MID(Proc[[#This Row],[Obj]],13,10),"")</f>
        <v>FI50C00032</v>
      </c>
      <c r="I10940" s="161"/>
      <c r="J10940" s="155" t="b">
        <f>Proc[[#This Row],[Requested]]=Proc[[#This Row],[CurrentParent]]</f>
        <v>1</v>
      </c>
      <c r="K10940" s="155" t="str">
        <f>IF(Proc[[#This Row],[Author]]="Marcela Urrego",VLOOKUP(LEFT(Proc[[#This Row],[Requested]],1),Table3[#All],2,0),VLOOKUP(Proc[[#This Row],[Author]],Table4[],2,0))</f>
        <v>HC</v>
      </c>
      <c r="L10940" s="155"/>
      <c r="M10940" s="140">
        <v>46127</v>
      </c>
      <c r="N10940" s="140"/>
      <c r="O10940" s="140"/>
      <c r="P10940" s="140" t="str">
        <f ca="1">IF(Proc[[#This Row],[DaysAgeing]]&gt;5,"yep","on track")</f>
        <v>yep</v>
      </c>
      <c r="Q10940" s="2">
        <f ca="1">IF(Proc[[#This Row],[DateClosed]]="",ABS(NETWORKDAYS(Proc[[#This Row],[DateOpened]],TODAY()))-1,ABS(NETWORKDAYS(Proc[[#This Row],[DateOpened]],Proc[[#This Row],[DateClosed]]))-1)</f>
        <v>9</v>
      </c>
      <c r="R10940" s="140" t="s">
        <v>476</v>
      </c>
      <c r="S10940" s="155"/>
      <c r="T10940" s="155"/>
    </row>
    <row r="10941" spans="1:20" hidden="1">
      <c r="A10941" s="161" t="s">
        <v>13270</v>
      </c>
      <c r="B10941" s="155" t="str">
        <f>IFERROR(VLOOKUP(Proc[[#This Row],[App]],Table2[],3,0),"open")</f>
        <v>ok</v>
      </c>
      <c r="C10941" s="162" t="s">
        <v>369</v>
      </c>
      <c r="D10941" t="s">
        <v>13259</v>
      </c>
      <c r="E10941" t="s">
        <v>13295</v>
      </c>
      <c r="F10941" s="155" t="s">
        <v>13295</v>
      </c>
      <c r="G10941" s="161" t="s">
        <v>406</v>
      </c>
      <c r="H10941" s="155" t="str">
        <f>IF(Proc[[#This Row],[type]]="LFF (MDG-F)",MID(Proc[[#This Row],[Obj]],13,10),"")</f>
        <v>FI50OF0016</v>
      </c>
      <c r="I10941" s="161"/>
      <c r="J10941" s="155" t="b">
        <f>Proc[[#This Row],[Requested]]=Proc[[#This Row],[CurrentParent]]</f>
        <v>1</v>
      </c>
      <c r="K10941" s="155" t="str">
        <f>IF(Proc[[#This Row],[Author]]="Marcela Urrego",VLOOKUP(LEFT(Proc[[#This Row],[Requested]],1),Table3[#All],2,0),VLOOKUP(Proc[[#This Row],[Author]],Table4[],2,0))</f>
        <v>HC</v>
      </c>
      <c r="L10941" s="155"/>
      <c r="M10941" s="140">
        <v>46127</v>
      </c>
      <c r="N10941" s="140"/>
      <c r="O10941" s="140"/>
      <c r="P10941" s="140" t="str">
        <f ca="1">IF(Proc[[#This Row],[DaysAgeing]]&gt;5,"yep","on track")</f>
        <v>yep</v>
      </c>
      <c r="Q10941" s="2">
        <f ca="1">IF(Proc[[#This Row],[DateClosed]]="",ABS(NETWORKDAYS(Proc[[#This Row],[DateOpened]],TODAY()))-1,ABS(NETWORKDAYS(Proc[[#This Row],[DateOpened]],Proc[[#This Row],[DateClosed]]))-1)</f>
        <v>9</v>
      </c>
      <c r="R10941" s="140" t="s">
        <v>476</v>
      </c>
      <c r="S10941" s="155"/>
      <c r="T10941" s="155"/>
    </row>
    <row r="10942" spans="1:20" hidden="1">
      <c r="A10942" s="161" t="s">
        <v>13270</v>
      </c>
      <c r="B10942" s="155" t="str">
        <f>IFERROR(VLOOKUP(Proc[[#This Row],[App]],Table2[],3,0),"open")</f>
        <v>ok</v>
      </c>
      <c r="C10942" s="162" t="s">
        <v>369</v>
      </c>
      <c r="D10942" t="s">
        <v>13260</v>
      </c>
      <c r="E10942" t="s">
        <v>13295</v>
      </c>
      <c r="F10942" s="155" t="s">
        <v>13295</v>
      </c>
      <c r="G10942" s="161" t="s">
        <v>406</v>
      </c>
      <c r="H10942" s="155" t="str">
        <f>IF(Proc[[#This Row],[type]]="LFF (MDG-F)",MID(Proc[[#This Row],[Obj]],13,10),"")</f>
        <v>FI50OF0017</v>
      </c>
      <c r="I10942" s="161"/>
      <c r="J10942" s="155" t="b">
        <f>Proc[[#This Row],[Requested]]=Proc[[#This Row],[CurrentParent]]</f>
        <v>1</v>
      </c>
      <c r="K10942" s="155" t="str">
        <f>IF(Proc[[#This Row],[Author]]="Marcela Urrego",VLOOKUP(LEFT(Proc[[#This Row],[Requested]],1),Table3[#All],2,0),VLOOKUP(Proc[[#This Row],[Author]],Table4[],2,0))</f>
        <v>HC</v>
      </c>
      <c r="L10942" s="155"/>
      <c r="M10942" s="140">
        <v>46127</v>
      </c>
      <c r="N10942" s="140"/>
      <c r="O10942" s="140"/>
      <c r="P10942" s="140" t="str">
        <f ca="1">IF(Proc[[#This Row],[DaysAgeing]]&gt;5,"yep","on track")</f>
        <v>yep</v>
      </c>
      <c r="Q10942" s="2">
        <f ca="1">IF(Proc[[#This Row],[DateClosed]]="",ABS(NETWORKDAYS(Proc[[#This Row],[DateOpened]],TODAY()))-1,ABS(NETWORKDAYS(Proc[[#This Row],[DateOpened]],Proc[[#This Row],[DateClosed]]))-1)</f>
        <v>9</v>
      </c>
      <c r="R10942" s="140" t="s">
        <v>476</v>
      </c>
      <c r="S10942" s="155"/>
      <c r="T10942" s="155"/>
    </row>
    <row r="10943" spans="1:20" hidden="1">
      <c r="A10943" s="161" t="s">
        <v>13270</v>
      </c>
      <c r="B10943" s="155" t="str">
        <f>IFERROR(VLOOKUP(Proc[[#This Row],[App]],Table2[],3,0),"open")</f>
        <v>ok</v>
      </c>
      <c r="C10943" s="162" t="s">
        <v>369</v>
      </c>
      <c r="D10943" t="s">
        <v>13261</v>
      </c>
      <c r="E10943" t="s">
        <v>13296</v>
      </c>
      <c r="F10943" s="155" t="s">
        <v>13296</v>
      </c>
      <c r="G10943" s="161" t="s">
        <v>406</v>
      </c>
      <c r="H10943" s="155" t="str">
        <f>IF(Proc[[#This Row],[type]]="LFF (MDG-F)",MID(Proc[[#This Row],[Obj]],13,10),"")</f>
        <v>NO50C00024</v>
      </c>
      <c r="I10943" s="161"/>
      <c r="J10943" s="155" t="b">
        <f>Proc[[#This Row],[Requested]]=Proc[[#This Row],[CurrentParent]]</f>
        <v>1</v>
      </c>
      <c r="K10943" s="155" t="str">
        <f>IF(Proc[[#This Row],[Author]]="Marcela Urrego",VLOOKUP(LEFT(Proc[[#This Row],[Requested]],1),Table3[#All],2,0),VLOOKUP(Proc[[#This Row],[Author]],Table4[],2,0))</f>
        <v>HC</v>
      </c>
      <c r="L10943" s="155"/>
      <c r="M10943" s="140">
        <v>46127</v>
      </c>
      <c r="N10943" s="140"/>
      <c r="O10943" s="140"/>
      <c r="P10943" s="140" t="str">
        <f ca="1">IF(Proc[[#This Row],[DaysAgeing]]&gt;5,"yep","on track")</f>
        <v>yep</v>
      </c>
      <c r="Q10943" s="2">
        <f ca="1">IF(Proc[[#This Row],[DateClosed]]="",ABS(NETWORKDAYS(Proc[[#This Row],[DateOpened]],TODAY()))-1,ABS(NETWORKDAYS(Proc[[#This Row],[DateOpened]],Proc[[#This Row],[DateClosed]]))-1)</f>
        <v>9</v>
      </c>
      <c r="R10943" s="140" t="s">
        <v>476</v>
      </c>
      <c r="S10943" s="155"/>
      <c r="T10943" s="155"/>
    </row>
    <row r="10944" spans="1:20" hidden="1">
      <c r="A10944" s="161" t="s">
        <v>13270</v>
      </c>
      <c r="B10944" s="155" t="str">
        <f>IFERROR(VLOOKUP(Proc[[#This Row],[App]],Table2[],3,0),"open")</f>
        <v>ok</v>
      </c>
      <c r="C10944" s="162" t="s">
        <v>369</v>
      </c>
      <c r="D10944" t="s">
        <v>13262</v>
      </c>
      <c r="E10944" t="s">
        <v>13296</v>
      </c>
      <c r="F10944" s="155" t="s">
        <v>13296</v>
      </c>
      <c r="G10944" s="161" t="s">
        <v>406</v>
      </c>
      <c r="H10944" s="155" t="str">
        <f>IF(Proc[[#This Row],[type]]="LFF (MDG-F)",MID(Proc[[#This Row],[Obj]],13,10),"")</f>
        <v>NO50OF0008</v>
      </c>
      <c r="I10944" s="161"/>
      <c r="J10944" s="155" t="b">
        <f>Proc[[#This Row],[Requested]]=Proc[[#This Row],[CurrentParent]]</f>
        <v>1</v>
      </c>
      <c r="K10944" s="155" t="str">
        <f>IF(Proc[[#This Row],[Author]]="Marcela Urrego",VLOOKUP(LEFT(Proc[[#This Row],[Requested]],1),Table3[#All],2,0),VLOOKUP(Proc[[#This Row],[Author]],Table4[],2,0))</f>
        <v>HC</v>
      </c>
      <c r="L10944" s="155"/>
      <c r="M10944" s="140">
        <v>46127</v>
      </c>
      <c r="N10944" s="140"/>
      <c r="O10944" s="140"/>
      <c r="P10944" s="140" t="str">
        <f ca="1">IF(Proc[[#This Row],[DaysAgeing]]&gt;5,"yep","on track")</f>
        <v>yep</v>
      </c>
      <c r="Q10944" s="2">
        <f ca="1">IF(Proc[[#This Row],[DateClosed]]="",ABS(NETWORKDAYS(Proc[[#This Row],[DateOpened]],TODAY()))-1,ABS(NETWORKDAYS(Proc[[#This Row],[DateOpened]],Proc[[#This Row],[DateClosed]]))-1)</f>
        <v>9</v>
      </c>
      <c r="R10944" s="140" t="s">
        <v>476</v>
      </c>
      <c r="S10944" s="155"/>
      <c r="T10944" s="155"/>
    </row>
    <row r="10945" spans="1:20" hidden="1">
      <c r="A10945" s="161" t="s">
        <v>13270</v>
      </c>
      <c r="B10945" s="155" t="str">
        <f>IFERROR(VLOOKUP(Proc[[#This Row],[App]],Table2[],3,0),"open")</f>
        <v>ok</v>
      </c>
      <c r="C10945" s="162" t="s">
        <v>369</v>
      </c>
      <c r="D10945" t="s">
        <v>13263</v>
      </c>
      <c r="E10945" t="s">
        <v>13296</v>
      </c>
      <c r="F10945" s="155" t="s">
        <v>13296</v>
      </c>
      <c r="G10945" s="161" t="s">
        <v>406</v>
      </c>
      <c r="H10945" s="155" t="str">
        <f>IF(Proc[[#This Row],[type]]="LFF (MDG-F)",MID(Proc[[#This Row],[Obj]],13,10),"")</f>
        <v>NO50C00025</v>
      </c>
      <c r="I10945" s="161"/>
      <c r="J10945" s="155" t="b">
        <f>Proc[[#This Row],[Requested]]=Proc[[#This Row],[CurrentParent]]</f>
        <v>1</v>
      </c>
      <c r="K10945" s="155" t="str">
        <f>IF(Proc[[#This Row],[Author]]="Marcela Urrego",VLOOKUP(LEFT(Proc[[#This Row],[Requested]],1),Table3[#All],2,0),VLOOKUP(Proc[[#This Row],[Author]],Table4[],2,0))</f>
        <v>HC</v>
      </c>
      <c r="L10945" s="155"/>
      <c r="M10945" s="140">
        <v>46127</v>
      </c>
      <c r="N10945" s="140"/>
      <c r="O10945" s="140"/>
      <c r="P10945" s="140" t="str">
        <f ca="1">IF(Proc[[#This Row],[DaysAgeing]]&gt;5,"yep","on track")</f>
        <v>yep</v>
      </c>
      <c r="Q10945" s="2">
        <f ca="1">IF(Proc[[#This Row],[DateClosed]]="",ABS(NETWORKDAYS(Proc[[#This Row],[DateOpened]],TODAY()))-1,ABS(NETWORKDAYS(Proc[[#This Row],[DateOpened]],Proc[[#This Row],[DateClosed]]))-1)</f>
        <v>9</v>
      </c>
      <c r="R10945" s="140" t="s">
        <v>476</v>
      </c>
      <c r="S10945" s="155"/>
      <c r="T10945" s="155"/>
    </row>
    <row r="10946" spans="1:20" hidden="1">
      <c r="A10946" s="161" t="s">
        <v>13270</v>
      </c>
      <c r="B10946" s="155" t="str">
        <f>IFERROR(VLOOKUP(Proc[[#This Row],[App]],Table2[],3,0),"open")</f>
        <v>ok</v>
      </c>
      <c r="C10946" s="162" t="s">
        <v>369</v>
      </c>
      <c r="D10946" t="s">
        <v>13264</v>
      </c>
      <c r="E10946" t="s">
        <v>13296</v>
      </c>
      <c r="F10946" s="155" t="s">
        <v>13296</v>
      </c>
      <c r="G10946" s="161" t="s">
        <v>406</v>
      </c>
      <c r="H10946" s="155" t="str">
        <f>IF(Proc[[#This Row],[type]]="LFF (MDG-F)",MID(Proc[[#This Row],[Obj]],13,10),"")</f>
        <v>NO50OF0009</v>
      </c>
      <c r="I10946" s="161"/>
      <c r="J10946" s="155" t="b">
        <f>Proc[[#This Row],[Requested]]=Proc[[#This Row],[CurrentParent]]</f>
        <v>1</v>
      </c>
      <c r="K10946" s="155" t="str">
        <f>IF(Proc[[#This Row],[Author]]="Marcela Urrego",VLOOKUP(LEFT(Proc[[#This Row],[Requested]],1),Table3[#All],2,0),VLOOKUP(Proc[[#This Row],[Author]],Table4[],2,0))</f>
        <v>HC</v>
      </c>
      <c r="L10946" s="155"/>
      <c r="M10946" s="140">
        <v>46127</v>
      </c>
      <c r="N10946" s="140"/>
      <c r="O10946" s="140"/>
      <c r="P10946" s="140" t="str">
        <f ca="1">IF(Proc[[#This Row],[DaysAgeing]]&gt;5,"yep","on track")</f>
        <v>yep</v>
      </c>
      <c r="Q10946" s="2">
        <f ca="1">IF(Proc[[#This Row],[DateClosed]]="",ABS(NETWORKDAYS(Proc[[#This Row],[DateOpened]],TODAY()))-1,ABS(NETWORKDAYS(Proc[[#This Row],[DateOpened]],Proc[[#This Row],[DateClosed]]))-1)</f>
        <v>9</v>
      </c>
      <c r="R10946" s="140" t="s">
        <v>476</v>
      </c>
      <c r="S10946" s="155"/>
      <c r="T10946" s="155"/>
    </row>
    <row r="10947" spans="1:20" hidden="1">
      <c r="A10947" s="161" t="s">
        <v>13270</v>
      </c>
      <c r="B10947" s="155" t="str">
        <f>IFERROR(VLOOKUP(Proc[[#This Row],[App]],Table2[],3,0),"open")</f>
        <v>ok</v>
      </c>
      <c r="C10947" s="162" t="s">
        <v>369</v>
      </c>
      <c r="D10947" t="s">
        <v>13265</v>
      </c>
      <c r="E10947" t="s">
        <v>13297</v>
      </c>
      <c r="F10947" s="155" t="s">
        <v>13297</v>
      </c>
      <c r="G10947" s="161" t="s">
        <v>406</v>
      </c>
      <c r="H10947" s="155" t="str">
        <f>IF(Proc[[#This Row],[type]]="LFF (MDG-F)",MID(Proc[[#This Row],[Obj]],13,10),"")</f>
        <v>SE50C00016</v>
      </c>
      <c r="I10947" s="161"/>
      <c r="J10947" s="155" t="b">
        <f>Proc[[#This Row],[Requested]]=Proc[[#This Row],[CurrentParent]]</f>
        <v>1</v>
      </c>
      <c r="K10947" s="155" t="str">
        <f>IF(Proc[[#This Row],[Author]]="Marcela Urrego",VLOOKUP(LEFT(Proc[[#This Row],[Requested]],1),Table3[#All],2,0),VLOOKUP(Proc[[#This Row],[Author]],Table4[],2,0))</f>
        <v>HC</v>
      </c>
      <c r="L10947" s="155"/>
      <c r="M10947" s="140">
        <v>46127</v>
      </c>
      <c r="N10947" s="140"/>
      <c r="O10947" s="140"/>
      <c r="P10947" s="140" t="str">
        <f ca="1">IF(Proc[[#This Row],[DaysAgeing]]&gt;5,"yep","on track")</f>
        <v>yep</v>
      </c>
      <c r="Q10947" s="2">
        <f ca="1">IF(Proc[[#This Row],[DateClosed]]="",ABS(NETWORKDAYS(Proc[[#This Row],[DateOpened]],TODAY()))-1,ABS(NETWORKDAYS(Proc[[#This Row],[DateOpened]],Proc[[#This Row],[DateClosed]]))-1)</f>
        <v>9</v>
      </c>
      <c r="R10947" s="140" t="s">
        <v>476</v>
      </c>
      <c r="S10947" s="155"/>
      <c r="T10947" s="155"/>
    </row>
    <row r="10948" spans="1:20" hidden="1">
      <c r="A10948" s="161" t="s">
        <v>13270</v>
      </c>
      <c r="B10948" s="155" t="str">
        <f>IFERROR(VLOOKUP(Proc[[#This Row],[App]],Table2[],3,0),"open")</f>
        <v>ok</v>
      </c>
      <c r="C10948" s="162" t="s">
        <v>369</v>
      </c>
      <c r="D10948" t="s">
        <v>13266</v>
      </c>
      <c r="E10948" t="s">
        <v>13297</v>
      </c>
      <c r="F10948" s="155" t="s">
        <v>13297</v>
      </c>
      <c r="G10948" s="161" t="s">
        <v>406</v>
      </c>
      <c r="H10948" s="155" t="str">
        <f>IF(Proc[[#This Row],[type]]="LFF (MDG-F)",MID(Proc[[#This Row],[Obj]],13,10),"")</f>
        <v>SE50OF0009</v>
      </c>
      <c r="I10948" s="161"/>
      <c r="J10948" s="155" t="b">
        <f>Proc[[#This Row],[Requested]]=Proc[[#This Row],[CurrentParent]]</f>
        <v>1</v>
      </c>
      <c r="K10948" s="155" t="str">
        <f>IF(Proc[[#This Row],[Author]]="Marcela Urrego",VLOOKUP(LEFT(Proc[[#This Row],[Requested]],1),Table3[#All],2,0),VLOOKUP(Proc[[#This Row],[Author]],Table4[],2,0))</f>
        <v>HC</v>
      </c>
      <c r="L10948" s="155"/>
      <c r="M10948" s="140">
        <v>46127</v>
      </c>
      <c r="N10948" s="140"/>
      <c r="O10948" s="140"/>
      <c r="P10948" s="140" t="str">
        <f ca="1">IF(Proc[[#This Row],[DaysAgeing]]&gt;5,"yep","on track")</f>
        <v>yep</v>
      </c>
      <c r="Q10948" s="2">
        <f ca="1">IF(Proc[[#This Row],[DateClosed]]="",ABS(NETWORKDAYS(Proc[[#This Row],[DateOpened]],TODAY()))-1,ABS(NETWORKDAYS(Proc[[#This Row],[DateOpened]],Proc[[#This Row],[DateClosed]]))-1)</f>
        <v>9</v>
      </c>
      <c r="R10948" s="140" t="s">
        <v>476</v>
      </c>
      <c r="S10948" s="155"/>
      <c r="T10948" s="155"/>
    </row>
    <row r="10949" spans="1:20" hidden="1">
      <c r="A10949" s="161" t="s">
        <v>13270</v>
      </c>
      <c r="B10949" s="155" t="str">
        <f>IFERROR(VLOOKUP(Proc[[#This Row],[App]],Table2[],3,0),"open")</f>
        <v>ok</v>
      </c>
      <c r="C10949" s="162" t="s">
        <v>369</v>
      </c>
      <c r="D10949" t="s">
        <v>13267</v>
      </c>
      <c r="E10949" t="s">
        <v>13297</v>
      </c>
      <c r="F10949" s="155" t="s">
        <v>13297</v>
      </c>
      <c r="G10949" s="161" t="s">
        <v>406</v>
      </c>
      <c r="H10949" s="155" t="str">
        <f>IF(Proc[[#This Row],[type]]="LFF (MDG-F)",MID(Proc[[#This Row],[Obj]],13,10),"")</f>
        <v>SE50OF0010</v>
      </c>
      <c r="I10949" s="161"/>
      <c r="J10949" s="155" t="b">
        <f>Proc[[#This Row],[Requested]]=Proc[[#This Row],[CurrentParent]]</f>
        <v>1</v>
      </c>
      <c r="K10949" s="155" t="str">
        <f>IF(Proc[[#This Row],[Author]]="Marcela Urrego",VLOOKUP(LEFT(Proc[[#This Row],[Requested]],1),Table3[#All],2,0),VLOOKUP(Proc[[#This Row],[Author]],Table4[],2,0))</f>
        <v>HC</v>
      </c>
      <c r="L10949" s="155"/>
      <c r="M10949" s="140">
        <v>46127</v>
      </c>
      <c r="N10949" s="140"/>
      <c r="O10949" s="140"/>
      <c r="P10949" s="140" t="str">
        <f ca="1">IF(Proc[[#This Row],[DaysAgeing]]&gt;5,"yep","on track")</f>
        <v>yep</v>
      </c>
      <c r="Q10949" s="2">
        <f ca="1">IF(Proc[[#This Row],[DateClosed]]="",ABS(NETWORKDAYS(Proc[[#This Row],[DateOpened]],TODAY()))-1,ABS(NETWORKDAYS(Proc[[#This Row],[DateOpened]],Proc[[#This Row],[DateClosed]]))-1)</f>
        <v>9</v>
      </c>
      <c r="R10949" s="140" t="s">
        <v>476</v>
      </c>
      <c r="S10949" s="155"/>
      <c r="T10949" s="155"/>
    </row>
    <row r="10950" spans="1:20" hidden="1">
      <c r="A10950" s="161" t="s">
        <v>13270</v>
      </c>
      <c r="B10950" s="155" t="str">
        <f>IFERROR(VLOOKUP(Proc[[#This Row],[App]],Table2[],3,0),"open")</f>
        <v>ok</v>
      </c>
      <c r="C10950" s="162" t="s">
        <v>369</v>
      </c>
      <c r="D10950" t="s">
        <v>13268</v>
      </c>
      <c r="E10950" t="s">
        <v>11699</v>
      </c>
      <c r="F10950" s="155" t="s">
        <v>11699</v>
      </c>
      <c r="G10950" t="s">
        <v>400</v>
      </c>
      <c r="H10950" s="155" t="str">
        <f>IF(Proc[[#This Row],[type]]="LFF (MDG-F)",MID(Proc[[#This Row],[Obj]],13,10),"")</f>
        <v/>
      </c>
      <c r="I10950" s="161"/>
      <c r="J10950" s="155" t="b">
        <f>Proc[[#This Row],[Requested]]=Proc[[#This Row],[CurrentParent]]</f>
        <v>1</v>
      </c>
      <c r="K10950" s="155" t="str">
        <f>IF(Proc[[#This Row],[Author]]="Marcela Urrego",VLOOKUP(LEFT(Proc[[#This Row],[Requested]],1),Table3[#All],2,0),VLOOKUP(Proc[[#This Row],[Author]],Table4[],2,0))</f>
        <v>HC</v>
      </c>
      <c r="L10950" s="155"/>
      <c r="M10950" s="140">
        <v>46127</v>
      </c>
      <c r="N10950" s="140"/>
      <c r="O10950" s="140"/>
      <c r="P10950" s="140" t="str">
        <f ca="1">IF(Proc[[#This Row],[DaysAgeing]]&gt;5,"yep","on track")</f>
        <v>yep</v>
      </c>
      <c r="Q10950" s="2">
        <f ca="1">IF(Proc[[#This Row],[DateClosed]]="",ABS(NETWORKDAYS(Proc[[#This Row],[DateOpened]],TODAY()))-1,ABS(NETWORKDAYS(Proc[[#This Row],[DateOpened]],Proc[[#This Row],[DateClosed]]))-1)</f>
        <v>9</v>
      </c>
      <c r="R10950" s="140" t="s">
        <v>476</v>
      </c>
      <c r="S10950" s="155"/>
      <c r="T10950" s="155"/>
    </row>
    <row r="10951" spans="1:20" hidden="1">
      <c r="A10951" s="161" t="s">
        <v>13270</v>
      </c>
      <c r="B10951" s="155" t="str">
        <f>IFERROR(VLOOKUP(Proc[[#This Row],[App]],Table2[],3,0),"open")</f>
        <v>ok</v>
      </c>
      <c r="C10951" s="162" t="s">
        <v>369</v>
      </c>
      <c r="D10951" t="s">
        <v>13269</v>
      </c>
      <c r="E10951" t="s">
        <v>11699</v>
      </c>
      <c r="F10951" s="155" t="s">
        <v>11699</v>
      </c>
      <c r="G10951" s="161" t="s">
        <v>400</v>
      </c>
      <c r="H10951" s="155" t="str">
        <f>IF(Proc[[#This Row],[type]]="LFF (MDG-F)",MID(Proc[[#This Row],[Obj]],13,10),"")</f>
        <v/>
      </c>
      <c r="I10951" s="161"/>
      <c r="J10951" s="155" t="b">
        <f>Proc[[#This Row],[Requested]]=Proc[[#This Row],[CurrentParent]]</f>
        <v>1</v>
      </c>
      <c r="K10951" s="155" t="str">
        <f>IF(Proc[[#This Row],[Author]]="Marcela Urrego",VLOOKUP(LEFT(Proc[[#This Row],[Requested]],1),Table3[#All],2,0),VLOOKUP(Proc[[#This Row],[Author]],Table4[],2,0))</f>
        <v>HC</v>
      </c>
      <c r="L10951" s="155"/>
      <c r="M10951" s="140">
        <v>46127</v>
      </c>
      <c r="N10951" s="140"/>
      <c r="O10951" s="140"/>
      <c r="P10951" s="140" t="str">
        <f ca="1">IF(Proc[[#This Row],[DaysAgeing]]&gt;5,"yep","on track")</f>
        <v>yep</v>
      </c>
      <c r="Q10951" s="2">
        <f ca="1">IF(Proc[[#This Row],[DateClosed]]="",ABS(NETWORKDAYS(Proc[[#This Row],[DateOpened]],TODAY()))-1,ABS(NETWORKDAYS(Proc[[#This Row],[DateOpened]],Proc[[#This Row],[DateClosed]]))-1)</f>
        <v>9</v>
      </c>
      <c r="R10951" s="140" t="s">
        <v>476</v>
      </c>
      <c r="S10951" s="155"/>
      <c r="T10951" s="155"/>
    </row>
    <row r="10952" spans="1:20" hidden="1">
      <c r="A10952" t="s">
        <v>13271</v>
      </c>
      <c r="B10952" s="155" t="str">
        <f>IFERROR(VLOOKUP(Proc[[#This Row],[App]],Table2[],3,0),"open")</f>
        <v>ok</v>
      </c>
      <c r="C10952" s="162" t="s">
        <v>369</v>
      </c>
      <c r="D10952" t="s">
        <v>5594</v>
      </c>
      <c r="E10952" t="s">
        <v>5884</v>
      </c>
      <c r="F10952" s="155" t="s">
        <v>5884</v>
      </c>
      <c r="G10952" t="s">
        <v>400</v>
      </c>
      <c r="H10952" s="155" t="str">
        <f>IF(Proc[[#This Row],[type]]="LFF (MDG-F)",MID(Proc[[#This Row],[Obj]],13,10),"")</f>
        <v/>
      </c>
      <c r="J10952" s="155" t="b">
        <f>Proc[[#This Row],[Requested]]=Proc[[#This Row],[CurrentParent]]</f>
        <v>1</v>
      </c>
      <c r="K10952" s="155" t="str">
        <f>IF(Proc[[#This Row],[Author]]="Marcela Urrego",VLOOKUP(LEFT(Proc[[#This Row],[Requested]],1),Table3[#All],2,0),VLOOKUP(Proc[[#This Row],[Author]],Table4[],2,0))</f>
        <v>MGF</v>
      </c>
      <c r="L10952" s="155"/>
      <c r="M10952" s="140">
        <v>46127</v>
      </c>
      <c r="N10952" s="140"/>
      <c r="O10952" s="140"/>
      <c r="P10952" s="140" t="str">
        <f ca="1">IF(Proc[[#This Row],[DaysAgeing]]&gt;5,"yep","on track")</f>
        <v>yep</v>
      </c>
      <c r="Q10952" s="2">
        <f ca="1">IF(Proc[[#This Row],[DateClosed]]="",ABS(NETWORKDAYS(Proc[[#This Row],[DateOpened]],TODAY()))-1,ABS(NETWORKDAYS(Proc[[#This Row],[DateOpened]],Proc[[#This Row],[DateClosed]]))-1)</f>
        <v>9</v>
      </c>
      <c r="R10952" s="140" t="s">
        <v>422</v>
      </c>
      <c r="S10952" s="155"/>
      <c r="T10952" s="155"/>
    </row>
    <row r="10953" spans="1:20" hidden="1">
      <c r="A10953" s="161" t="s">
        <v>13271</v>
      </c>
      <c r="B10953" s="155" t="str">
        <f>IFERROR(VLOOKUP(Proc[[#This Row],[App]],Table2[],3,0),"open")</f>
        <v>ok</v>
      </c>
      <c r="C10953" s="162" t="s">
        <v>369</v>
      </c>
      <c r="D10953" t="s">
        <v>5606</v>
      </c>
      <c r="E10953" t="s">
        <v>5884</v>
      </c>
      <c r="F10953" s="155" t="s">
        <v>5884</v>
      </c>
      <c r="G10953" s="161" t="s">
        <v>400</v>
      </c>
      <c r="H10953" s="155" t="str">
        <f>IF(Proc[[#This Row],[type]]="LFF (MDG-F)",MID(Proc[[#This Row],[Obj]],13,10),"")</f>
        <v/>
      </c>
      <c r="J10953" s="155" t="b">
        <f>Proc[[#This Row],[Requested]]=Proc[[#This Row],[CurrentParent]]</f>
        <v>1</v>
      </c>
      <c r="K10953" s="155" t="str">
        <f>IF(Proc[[#This Row],[Author]]="Marcela Urrego",VLOOKUP(LEFT(Proc[[#This Row],[Requested]],1),Table3[#All],2,0),VLOOKUP(Proc[[#This Row],[Author]],Table4[],2,0))</f>
        <v>MGF</v>
      </c>
      <c r="L10953" s="155"/>
      <c r="M10953" s="140">
        <v>46127</v>
      </c>
      <c r="N10953" s="140"/>
      <c r="O10953" s="140"/>
      <c r="P10953" s="140" t="str">
        <f ca="1">IF(Proc[[#This Row],[DaysAgeing]]&gt;5,"yep","on track")</f>
        <v>yep</v>
      </c>
      <c r="Q10953" s="2">
        <f ca="1">IF(Proc[[#This Row],[DateClosed]]="",ABS(NETWORKDAYS(Proc[[#This Row],[DateOpened]],TODAY()))-1,ABS(NETWORKDAYS(Proc[[#This Row],[DateOpened]],Proc[[#This Row],[DateClosed]]))-1)</f>
        <v>9</v>
      </c>
      <c r="R10953" s="140" t="s">
        <v>422</v>
      </c>
      <c r="S10953" s="155"/>
      <c r="T10953" s="155"/>
    </row>
    <row r="10954" spans="1:20" hidden="1">
      <c r="A10954" s="161" t="s">
        <v>13271</v>
      </c>
      <c r="B10954" s="155" t="str">
        <f>IFERROR(VLOOKUP(Proc[[#This Row],[App]],Table2[],3,0),"open")</f>
        <v>ok</v>
      </c>
      <c r="C10954" s="162" t="s">
        <v>369</v>
      </c>
      <c r="D10954" t="s">
        <v>5607</v>
      </c>
      <c r="E10954" t="s">
        <v>5884</v>
      </c>
      <c r="F10954" s="155" t="s">
        <v>5884</v>
      </c>
      <c r="G10954" s="161" t="s">
        <v>400</v>
      </c>
      <c r="H10954" s="155" t="str">
        <f>IF(Proc[[#This Row],[type]]="LFF (MDG-F)",MID(Proc[[#This Row],[Obj]],13,10),"")</f>
        <v/>
      </c>
      <c r="J10954" s="155" t="b">
        <f>Proc[[#This Row],[Requested]]=Proc[[#This Row],[CurrentParent]]</f>
        <v>1</v>
      </c>
      <c r="K10954" s="155" t="str">
        <f>IF(Proc[[#This Row],[Author]]="Marcela Urrego",VLOOKUP(LEFT(Proc[[#This Row],[Requested]],1),Table3[#All],2,0),VLOOKUP(Proc[[#This Row],[Author]],Table4[],2,0))</f>
        <v>MGF</v>
      </c>
      <c r="L10954" s="155"/>
      <c r="M10954" s="140">
        <v>46127</v>
      </c>
      <c r="N10954" s="140"/>
      <c r="O10954" s="140"/>
      <c r="P10954" s="140" t="str">
        <f ca="1">IF(Proc[[#This Row],[DaysAgeing]]&gt;5,"yep","on track")</f>
        <v>yep</v>
      </c>
      <c r="Q10954" s="2">
        <f ca="1">IF(Proc[[#This Row],[DateClosed]]="",ABS(NETWORKDAYS(Proc[[#This Row],[DateOpened]],TODAY()))-1,ABS(NETWORKDAYS(Proc[[#This Row],[DateOpened]],Proc[[#This Row],[DateClosed]]))-1)</f>
        <v>9</v>
      </c>
      <c r="R10954" s="140" t="s">
        <v>422</v>
      </c>
      <c r="S10954" s="155"/>
      <c r="T10954" s="155"/>
    </row>
    <row r="10955" spans="1:20" hidden="1">
      <c r="A10955" s="161" t="s">
        <v>13271</v>
      </c>
      <c r="B10955" s="155" t="str">
        <f>IFERROR(VLOOKUP(Proc[[#This Row],[App]],Table2[],3,0),"open")</f>
        <v>ok</v>
      </c>
      <c r="C10955" s="162" t="s">
        <v>369</v>
      </c>
      <c r="D10955" t="s">
        <v>13272</v>
      </c>
      <c r="E10955" t="s">
        <v>5884</v>
      </c>
      <c r="F10955" s="155" t="s">
        <v>5884</v>
      </c>
      <c r="G10955" s="161" t="s">
        <v>400</v>
      </c>
      <c r="H10955" s="155" t="str">
        <f>IF(Proc[[#This Row],[type]]="LFF (MDG-F)",MID(Proc[[#This Row],[Obj]],13,10),"")</f>
        <v/>
      </c>
      <c r="J10955" s="155" t="b">
        <f>Proc[[#This Row],[Requested]]=Proc[[#This Row],[CurrentParent]]</f>
        <v>1</v>
      </c>
      <c r="K10955" s="155" t="str">
        <f>IF(Proc[[#This Row],[Author]]="Marcela Urrego",VLOOKUP(LEFT(Proc[[#This Row],[Requested]],1),Table3[#All],2,0),VLOOKUP(Proc[[#This Row],[Author]],Table4[],2,0))</f>
        <v>MGF</v>
      </c>
      <c r="L10955" s="155"/>
      <c r="M10955" s="140">
        <v>46127</v>
      </c>
      <c r="N10955" s="140"/>
      <c r="O10955" s="140"/>
      <c r="P10955" s="140" t="str">
        <f ca="1">IF(Proc[[#This Row],[DaysAgeing]]&gt;5,"yep","on track")</f>
        <v>yep</v>
      </c>
      <c r="Q10955" s="2">
        <f ca="1">IF(Proc[[#This Row],[DateClosed]]="",ABS(NETWORKDAYS(Proc[[#This Row],[DateOpened]],TODAY()))-1,ABS(NETWORKDAYS(Proc[[#This Row],[DateOpened]],Proc[[#This Row],[DateClosed]]))-1)</f>
        <v>9</v>
      </c>
      <c r="R10955" s="140" t="s">
        <v>422</v>
      </c>
      <c r="S10955" s="155"/>
      <c r="T10955" s="155"/>
    </row>
    <row r="10956" spans="1:20" hidden="1">
      <c r="A10956" s="161" t="s">
        <v>13271</v>
      </c>
      <c r="B10956" s="155" t="str">
        <f>IFERROR(VLOOKUP(Proc[[#This Row],[App]],Table2[],3,0),"open")</f>
        <v>ok</v>
      </c>
      <c r="C10956" s="162" t="s">
        <v>369</v>
      </c>
      <c r="D10956" t="s">
        <v>13273</v>
      </c>
      <c r="E10956" t="s">
        <v>5884</v>
      </c>
      <c r="F10956" s="155" t="s">
        <v>5884</v>
      </c>
      <c r="G10956" s="161" t="s">
        <v>400</v>
      </c>
      <c r="H10956" s="155" t="str">
        <f>IF(Proc[[#This Row],[type]]="LFF (MDG-F)",MID(Proc[[#This Row],[Obj]],13,10),"")</f>
        <v/>
      </c>
      <c r="J10956" s="155" t="b">
        <f>Proc[[#This Row],[Requested]]=Proc[[#This Row],[CurrentParent]]</f>
        <v>1</v>
      </c>
      <c r="K10956" s="155" t="str">
        <f>IF(Proc[[#This Row],[Author]]="Marcela Urrego",VLOOKUP(LEFT(Proc[[#This Row],[Requested]],1),Table3[#All],2,0),VLOOKUP(Proc[[#This Row],[Author]],Table4[],2,0))</f>
        <v>MGF</v>
      </c>
      <c r="L10956" s="155"/>
      <c r="M10956" s="140">
        <v>46127</v>
      </c>
      <c r="N10956" s="140"/>
      <c r="O10956" s="140"/>
      <c r="P10956" s="140" t="str">
        <f ca="1">IF(Proc[[#This Row],[DaysAgeing]]&gt;5,"yep","on track")</f>
        <v>yep</v>
      </c>
      <c r="Q10956" s="2">
        <f ca="1">IF(Proc[[#This Row],[DateClosed]]="",ABS(NETWORKDAYS(Proc[[#This Row],[DateOpened]],TODAY()))-1,ABS(NETWORKDAYS(Proc[[#This Row],[DateOpened]],Proc[[#This Row],[DateClosed]]))-1)</f>
        <v>9</v>
      </c>
      <c r="R10956" s="140" t="s">
        <v>422</v>
      </c>
      <c r="S10956" s="155"/>
      <c r="T10956" s="155"/>
    </row>
    <row r="10957" spans="1:20" hidden="1">
      <c r="A10957" s="161" t="s">
        <v>13271</v>
      </c>
      <c r="B10957" s="155" t="str">
        <f>IFERROR(VLOOKUP(Proc[[#This Row],[App]],Table2[],3,0),"open")</f>
        <v>ok</v>
      </c>
      <c r="C10957" s="162" t="s">
        <v>369</v>
      </c>
      <c r="D10957" t="s">
        <v>13274</v>
      </c>
      <c r="E10957" t="s">
        <v>5884</v>
      </c>
      <c r="F10957" s="155" t="s">
        <v>5884</v>
      </c>
      <c r="G10957" s="161" t="s">
        <v>406</v>
      </c>
      <c r="H10957" s="155" t="str">
        <f>IF(Proc[[#This Row],[type]]="LFF (MDG-F)",MID(Proc[[#This Row],[Obj]],13,10),"")</f>
        <v>SG09Z03500</v>
      </c>
      <c r="J10957" s="155" t="b">
        <f>Proc[[#This Row],[Requested]]=Proc[[#This Row],[CurrentParent]]</f>
        <v>1</v>
      </c>
      <c r="K10957" s="155" t="str">
        <f>IF(Proc[[#This Row],[Author]]="Marcela Urrego",VLOOKUP(LEFT(Proc[[#This Row],[Requested]],1),Table3[#All],2,0),VLOOKUP(Proc[[#This Row],[Author]],Table4[],2,0))</f>
        <v>MGF</v>
      </c>
      <c r="L10957" s="155"/>
      <c r="M10957" s="140">
        <v>46127</v>
      </c>
      <c r="N10957" s="140"/>
      <c r="O10957" s="140"/>
      <c r="P10957" s="140" t="str">
        <f ca="1">IF(Proc[[#This Row],[DaysAgeing]]&gt;5,"yep","on track")</f>
        <v>yep</v>
      </c>
      <c r="Q10957" s="2">
        <f ca="1">IF(Proc[[#This Row],[DateClosed]]="",ABS(NETWORKDAYS(Proc[[#This Row],[DateOpened]],TODAY()))-1,ABS(NETWORKDAYS(Proc[[#This Row],[DateOpened]],Proc[[#This Row],[DateClosed]]))-1)</f>
        <v>9</v>
      </c>
      <c r="R10957" s="140" t="s">
        <v>422</v>
      </c>
      <c r="S10957" s="155"/>
      <c r="T10957" s="155"/>
    </row>
    <row r="10958" spans="1:20" hidden="1">
      <c r="A10958" s="161" t="s">
        <v>13271</v>
      </c>
      <c r="B10958" s="155" t="str">
        <f>IFERROR(VLOOKUP(Proc[[#This Row],[App]],Table2[],3,0),"open")</f>
        <v>ok</v>
      </c>
      <c r="C10958" s="162" t="s">
        <v>369</v>
      </c>
      <c r="D10958" t="s">
        <v>13275</v>
      </c>
      <c r="E10958" t="s">
        <v>5884</v>
      </c>
      <c r="F10958" s="155" t="s">
        <v>5884</v>
      </c>
      <c r="G10958" s="161" t="s">
        <v>406</v>
      </c>
      <c r="H10958" s="155" t="str">
        <f>IF(Proc[[#This Row],[type]]="LFF (MDG-F)",MID(Proc[[#This Row],[Obj]],13,10),"")</f>
        <v>AT50O05002</v>
      </c>
      <c r="J10958" s="155" t="b">
        <f>Proc[[#This Row],[Requested]]=Proc[[#This Row],[CurrentParent]]</f>
        <v>1</v>
      </c>
      <c r="K10958" s="155" t="str">
        <f>IF(Proc[[#This Row],[Author]]="Marcela Urrego",VLOOKUP(LEFT(Proc[[#This Row],[Requested]],1),Table3[#All],2,0),VLOOKUP(Proc[[#This Row],[Author]],Table4[],2,0))</f>
        <v>MGF</v>
      </c>
      <c r="L10958" s="155"/>
      <c r="M10958" s="140">
        <v>46127</v>
      </c>
      <c r="N10958" s="140"/>
      <c r="O10958" s="140"/>
      <c r="P10958" s="140" t="str">
        <f ca="1">IF(Proc[[#This Row],[DaysAgeing]]&gt;5,"yep","on track")</f>
        <v>yep</v>
      </c>
      <c r="Q10958" s="2">
        <f ca="1">IF(Proc[[#This Row],[DateClosed]]="",ABS(NETWORKDAYS(Proc[[#This Row],[DateOpened]],TODAY()))-1,ABS(NETWORKDAYS(Proc[[#This Row],[DateOpened]],Proc[[#This Row],[DateClosed]]))-1)</f>
        <v>9</v>
      </c>
      <c r="R10958" s="140" t="s">
        <v>422</v>
      </c>
      <c r="S10958" s="155"/>
      <c r="T10958" s="155"/>
    </row>
    <row r="10959" spans="1:20" hidden="1">
      <c r="A10959" s="161" t="s">
        <v>13271</v>
      </c>
      <c r="B10959" s="155" t="str">
        <f>IFERROR(VLOOKUP(Proc[[#This Row],[App]],Table2[],3,0),"open")</f>
        <v>ok</v>
      </c>
      <c r="C10959" s="162" t="s">
        <v>369</v>
      </c>
      <c r="D10959" t="s">
        <v>13276</v>
      </c>
      <c r="E10959" t="s">
        <v>5884</v>
      </c>
      <c r="F10959" s="155" t="s">
        <v>5884</v>
      </c>
      <c r="G10959" s="161" t="s">
        <v>406</v>
      </c>
      <c r="H10959" s="155" t="str">
        <f>IF(Proc[[#This Row],[type]]="LFF (MDG-F)",MID(Proc[[#This Row],[Obj]],13,10),"")</f>
        <v>2125GIT640</v>
      </c>
      <c r="J10959" s="155" t="b">
        <f>Proc[[#This Row],[Requested]]=Proc[[#This Row],[CurrentParent]]</f>
        <v>1</v>
      </c>
      <c r="K10959" s="155" t="str">
        <f>IF(Proc[[#This Row],[Author]]="Marcela Urrego",VLOOKUP(LEFT(Proc[[#This Row],[Requested]],1),Table3[#All],2,0),VLOOKUP(Proc[[#This Row],[Author]],Table4[],2,0))</f>
        <v>MGF</v>
      </c>
      <c r="L10959" s="155"/>
      <c r="M10959" s="140">
        <v>46127</v>
      </c>
      <c r="N10959" s="140"/>
      <c r="O10959" s="140"/>
      <c r="P10959" s="140" t="str">
        <f ca="1">IF(Proc[[#This Row],[DaysAgeing]]&gt;5,"yep","on track")</f>
        <v>yep</v>
      </c>
      <c r="Q10959" s="2">
        <f ca="1">IF(Proc[[#This Row],[DateClosed]]="",ABS(NETWORKDAYS(Proc[[#This Row],[DateOpened]],TODAY()))-1,ABS(NETWORKDAYS(Proc[[#This Row],[DateOpened]],Proc[[#This Row],[DateClosed]]))-1)</f>
        <v>9</v>
      </c>
      <c r="R10959" s="140" t="s">
        <v>422</v>
      </c>
      <c r="S10959" s="155"/>
      <c r="T10959" s="155"/>
    </row>
    <row r="10960" spans="1:20" hidden="1">
      <c r="A10960" s="161" t="s">
        <v>13271</v>
      </c>
      <c r="B10960" s="155" t="str">
        <f>IFERROR(VLOOKUP(Proc[[#This Row],[App]],Table2[],3,0),"open")</f>
        <v>ok</v>
      </c>
      <c r="C10960" s="162" t="s">
        <v>369</v>
      </c>
      <c r="D10960" t="s">
        <v>13277</v>
      </c>
      <c r="E10960" t="s">
        <v>5884</v>
      </c>
      <c r="F10960" s="155" t="s">
        <v>5884</v>
      </c>
      <c r="G10960" s="161" t="s">
        <v>400</v>
      </c>
      <c r="H10960" s="155" t="str">
        <f>IF(Proc[[#This Row],[type]]="LFF (MDG-F)",MID(Proc[[#This Row],[Obj]],13,10),"")</f>
        <v/>
      </c>
      <c r="J10960" s="155" t="b">
        <f>Proc[[#This Row],[Requested]]=Proc[[#This Row],[CurrentParent]]</f>
        <v>1</v>
      </c>
      <c r="K10960" s="155" t="str">
        <f>IF(Proc[[#This Row],[Author]]="Marcela Urrego",VLOOKUP(LEFT(Proc[[#This Row],[Requested]],1),Table3[#All],2,0),VLOOKUP(Proc[[#This Row],[Author]],Table4[],2,0))</f>
        <v>MGF</v>
      </c>
      <c r="L10960" s="155"/>
      <c r="M10960" s="140">
        <v>46127</v>
      </c>
      <c r="N10960" s="140"/>
      <c r="O10960" s="140"/>
      <c r="P10960" s="140" t="str">
        <f ca="1">IF(Proc[[#This Row],[DaysAgeing]]&gt;5,"yep","on track")</f>
        <v>yep</v>
      </c>
      <c r="Q10960" s="2">
        <f ca="1">IF(Proc[[#This Row],[DateClosed]]="",ABS(NETWORKDAYS(Proc[[#This Row],[DateOpened]],TODAY()))-1,ABS(NETWORKDAYS(Proc[[#This Row],[DateOpened]],Proc[[#This Row],[DateClosed]]))-1)</f>
        <v>9</v>
      </c>
      <c r="R10960" s="140" t="s">
        <v>422</v>
      </c>
      <c r="S10960" s="155"/>
      <c r="T10960" s="155"/>
    </row>
    <row r="10961" spans="1:20" hidden="1">
      <c r="A10961" s="161" t="s">
        <v>13271</v>
      </c>
      <c r="B10961" s="155" t="str">
        <f>IFERROR(VLOOKUP(Proc[[#This Row],[App]],Table2[],3,0),"open")</f>
        <v>ok</v>
      </c>
      <c r="C10961" s="162" t="s">
        <v>369</v>
      </c>
      <c r="D10961" t="s">
        <v>13278</v>
      </c>
      <c r="E10961" t="s">
        <v>5884</v>
      </c>
      <c r="F10961" s="155" t="s">
        <v>5884</v>
      </c>
      <c r="G10961" s="161" t="s">
        <v>400</v>
      </c>
      <c r="H10961" s="155" t="str">
        <f>IF(Proc[[#This Row],[type]]="LFF (MDG-F)",MID(Proc[[#This Row],[Obj]],13,10),"")</f>
        <v/>
      </c>
      <c r="J10961" s="155" t="b">
        <f>Proc[[#This Row],[Requested]]=Proc[[#This Row],[CurrentParent]]</f>
        <v>1</v>
      </c>
      <c r="K10961" s="155" t="str">
        <f>IF(Proc[[#This Row],[Author]]="Marcela Urrego",VLOOKUP(LEFT(Proc[[#This Row],[Requested]],1),Table3[#All],2,0),VLOOKUP(Proc[[#This Row],[Author]],Table4[],2,0))</f>
        <v>MGF</v>
      </c>
      <c r="L10961" s="155"/>
      <c r="M10961" s="140">
        <v>46127</v>
      </c>
      <c r="N10961" s="140"/>
      <c r="O10961" s="140"/>
      <c r="P10961" s="140" t="str">
        <f ca="1">IF(Proc[[#This Row],[DaysAgeing]]&gt;5,"yep","on track")</f>
        <v>yep</v>
      </c>
      <c r="Q10961" s="2">
        <f ca="1">IF(Proc[[#This Row],[DateClosed]]="",ABS(NETWORKDAYS(Proc[[#This Row],[DateOpened]],TODAY()))-1,ABS(NETWORKDAYS(Proc[[#This Row],[DateOpened]],Proc[[#This Row],[DateClosed]]))-1)</f>
        <v>9</v>
      </c>
      <c r="R10961" s="140" t="s">
        <v>422</v>
      </c>
      <c r="S10961" s="155"/>
      <c r="T10961" s="155"/>
    </row>
    <row r="10962" spans="1:20" hidden="1">
      <c r="A10962" s="161" t="s">
        <v>13271</v>
      </c>
      <c r="B10962" s="155" t="str">
        <f>IFERROR(VLOOKUP(Proc[[#This Row],[App]],Table2[],3,0),"open")</f>
        <v>ok</v>
      </c>
      <c r="C10962" s="162" t="s">
        <v>369</v>
      </c>
      <c r="D10962" t="s">
        <v>13279</v>
      </c>
      <c r="E10962" t="s">
        <v>5884</v>
      </c>
      <c r="F10962" s="155" t="s">
        <v>5884</v>
      </c>
      <c r="G10962" s="161" t="s">
        <v>400</v>
      </c>
      <c r="H10962" s="155" t="str">
        <f>IF(Proc[[#This Row],[type]]="LFF (MDG-F)",MID(Proc[[#This Row],[Obj]],13,10),"")</f>
        <v/>
      </c>
      <c r="J10962" s="155" t="b">
        <f>Proc[[#This Row],[Requested]]=Proc[[#This Row],[CurrentParent]]</f>
        <v>1</v>
      </c>
      <c r="K10962" s="155" t="str">
        <f>IF(Proc[[#This Row],[Author]]="Marcela Urrego",VLOOKUP(LEFT(Proc[[#This Row],[Requested]],1),Table3[#All],2,0),VLOOKUP(Proc[[#This Row],[Author]],Table4[],2,0))</f>
        <v>MGF</v>
      </c>
      <c r="L10962" s="155"/>
      <c r="M10962" s="140">
        <v>46127</v>
      </c>
      <c r="N10962" s="140"/>
      <c r="O10962" s="140"/>
      <c r="P10962" s="140" t="str">
        <f ca="1">IF(Proc[[#This Row],[DaysAgeing]]&gt;5,"yep","on track")</f>
        <v>yep</v>
      </c>
      <c r="Q10962" s="2">
        <f ca="1">IF(Proc[[#This Row],[DateClosed]]="",ABS(NETWORKDAYS(Proc[[#This Row],[DateOpened]],TODAY()))-1,ABS(NETWORKDAYS(Proc[[#This Row],[DateOpened]],Proc[[#This Row],[DateClosed]]))-1)</f>
        <v>9</v>
      </c>
      <c r="R10962" s="140" t="s">
        <v>422</v>
      </c>
      <c r="S10962" s="155"/>
      <c r="T10962" s="155"/>
    </row>
    <row r="10963" spans="1:20" hidden="1">
      <c r="A10963" s="161" t="s">
        <v>13271</v>
      </c>
      <c r="B10963" s="155" t="str">
        <f>IFERROR(VLOOKUP(Proc[[#This Row],[App]],Table2[],3,0),"open")</f>
        <v>ok</v>
      </c>
      <c r="C10963" s="162" t="s">
        <v>369</v>
      </c>
      <c r="D10963" t="s">
        <v>13280</v>
      </c>
      <c r="E10963" t="s">
        <v>5884</v>
      </c>
      <c r="F10963" s="155" t="s">
        <v>5884</v>
      </c>
      <c r="G10963" s="161" t="s">
        <v>400</v>
      </c>
      <c r="H10963" s="155" t="str">
        <f>IF(Proc[[#This Row],[type]]="LFF (MDG-F)",MID(Proc[[#This Row],[Obj]],13,10),"")</f>
        <v/>
      </c>
      <c r="J10963" s="155" t="b">
        <f>Proc[[#This Row],[Requested]]=Proc[[#This Row],[CurrentParent]]</f>
        <v>1</v>
      </c>
      <c r="K10963" s="155" t="str">
        <f>IF(Proc[[#This Row],[Author]]="Marcela Urrego",VLOOKUP(LEFT(Proc[[#This Row],[Requested]],1),Table3[#All],2,0),VLOOKUP(Proc[[#This Row],[Author]],Table4[],2,0))</f>
        <v>MGF</v>
      </c>
      <c r="L10963" s="155"/>
      <c r="M10963" s="140">
        <v>46127</v>
      </c>
      <c r="N10963" s="140"/>
      <c r="O10963" s="140"/>
      <c r="P10963" s="140" t="str">
        <f ca="1">IF(Proc[[#This Row],[DaysAgeing]]&gt;5,"yep","on track")</f>
        <v>yep</v>
      </c>
      <c r="Q10963" s="2">
        <f ca="1">IF(Proc[[#This Row],[DateClosed]]="",ABS(NETWORKDAYS(Proc[[#This Row],[DateOpened]],TODAY()))-1,ABS(NETWORKDAYS(Proc[[#This Row],[DateOpened]],Proc[[#This Row],[DateClosed]]))-1)</f>
        <v>9</v>
      </c>
      <c r="R10963" s="140" t="s">
        <v>422</v>
      </c>
      <c r="S10963" s="155"/>
      <c r="T10963" s="155"/>
    </row>
    <row r="10964" spans="1:20" hidden="1">
      <c r="A10964" s="161" t="s">
        <v>13271</v>
      </c>
      <c r="B10964" s="155" t="str">
        <f>IFERROR(VLOOKUP(Proc[[#This Row],[App]],Table2[],3,0),"open")</f>
        <v>ok</v>
      </c>
      <c r="C10964" s="162" t="s">
        <v>369</v>
      </c>
      <c r="D10964" t="s">
        <v>13281</v>
      </c>
      <c r="E10964" t="s">
        <v>5884</v>
      </c>
      <c r="F10964" s="155" t="s">
        <v>5884</v>
      </c>
      <c r="G10964" s="161" t="s">
        <v>400</v>
      </c>
      <c r="H10964" s="155" t="str">
        <f>IF(Proc[[#This Row],[type]]="LFF (MDG-F)",MID(Proc[[#This Row],[Obj]],13,10),"")</f>
        <v/>
      </c>
      <c r="J10964" s="155" t="b">
        <f>Proc[[#This Row],[Requested]]=Proc[[#This Row],[CurrentParent]]</f>
        <v>1</v>
      </c>
      <c r="K10964" s="155" t="str">
        <f>IF(Proc[[#This Row],[Author]]="Marcela Urrego",VLOOKUP(LEFT(Proc[[#This Row],[Requested]],1),Table3[#All],2,0),VLOOKUP(Proc[[#This Row],[Author]],Table4[],2,0))</f>
        <v>MGF</v>
      </c>
      <c r="L10964" s="155"/>
      <c r="M10964" s="140">
        <v>46127</v>
      </c>
      <c r="N10964" s="140"/>
      <c r="O10964" s="140"/>
      <c r="P10964" s="140" t="str">
        <f ca="1">IF(Proc[[#This Row],[DaysAgeing]]&gt;5,"yep","on track")</f>
        <v>yep</v>
      </c>
      <c r="Q10964" s="2">
        <f ca="1">IF(Proc[[#This Row],[DateClosed]]="",ABS(NETWORKDAYS(Proc[[#This Row],[DateOpened]],TODAY()))-1,ABS(NETWORKDAYS(Proc[[#This Row],[DateOpened]],Proc[[#This Row],[DateClosed]]))-1)</f>
        <v>9</v>
      </c>
      <c r="R10964" s="140" t="s">
        <v>422</v>
      </c>
      <c r="S10964" s="155"/>
      <c r="T10964" s="155"/>
    </row>
    <row r="10965" spans="1:20" hidden="1">
      <c r="A10965" s="161" t="s">
        <v>13271</v>
      </c>
      <c r="B10965" s="155" t="str">
        <f>IFERROR(VLOOKUP(Proc[[#This Row],[App]],Table2[],3,0),"open")</f>
        <v>ok</v>
      </c>
      <c r="C10965" s="162" t="s">
        <v>369</v>
      </c>
      <c r="D10965" t="s">
        <v>13282</v>
      </c>
      <c r="E10965" t="s">
        <v>5884</v>
      </c>
      <c r="F10965" s="155" t="s">
        <v>5884</v>
      </c>
      <c r="G10965" s="161" t="s">
        <v>400</v>
      </c>
      <c r="H10965" s="155" t="str">
        <f>IF(Proc[[#This Row],[type]]="LFF (MDG-F)",MID(Proc[[#This Row],[Obj]],13,10),"")</f>
        <v/>
      </c>
      <c r="J10965" s="155" t="b">
        <f>Proc[[#This Row],[Requested]]=Proc[[#This Row],[CurrentParent]]</f>
        <v>1</v>
      </c>
      <c r="K10965" s="155" t="str">
        <f>IF(Proc[[#This Row],[Author]]="Marcela Urrego",VLOOKUP(LEFT(Proc[[#This Row],[Requested]],1),Table3[#All],2,0),VLOOKUP(Proc[[#This Row],[Author]],Table4[],2,0))</f>
        <v>MGF</v>
      </c>
      <c r="L10965" s="155"/>
      <c r="M10965" s="140">
        <v>46127</v>
      </c>
      <c r="N10965" s="140"/>
      <c r="O10965" s="140"/>
      <c r="P10965" s="140" t="str">
        <f ca="1">IF(Proc[[#This Row],[DaysAgeing]]&gt;5,"yep","on track")</f>
        <v>yep</v>
      </c>
      <c r="Q10965" s="2">
        <f ca="1">IF(Proc[[#This Row],[DateClosed]]="",ABS(NETWORKDAYS(Proc[[#This Row],[DateOpened]],TODAY()))-1,ABS(NETWORKDAYS(Proc[[#This Row],[DateOpened]],Proc[[#This Row],[DateClosed]]))-1)</f>
        <v>9</v>
      </c>
      <c r="R10965" s="140" t="s">
        <v>422</v>
      </c>
      <c r="S10965" s="155"/>
      <c r="T10965" s="155"/>
    </row>
    <row r="10966" spans="1:20" hidden="1">
      <c r="A10966" s="161" t="s">
        <v>13271</v>
      </c>
      <c r="B10966" s="155" t="str">
        <f>IFERROR(VLOOKUP(Proc[[#This Row],[App]],Table2[],3,0),"open")</f>
        <v>ok</v>
      </c>
      <c r="C10966" s="162" t="s">
        <v>369</v>
      </c>
      <c r="D10966" t="s">
        <v>13283</v>
      </c>
      <c r="E10966" t="s">
        <v>5884</v>
      </c>
      <c r="F10966" s="155" t="s">
        <v>5884</v>
      </c>
      <c r="G10966" s="161" t="s">
        <v>400</v>
      </c>
      <c r="H10966" s="155" t="str">
        <f>IF(Proc[[#This Row],[type]]="LFF (MDG-F)",MID(Proc[[#This Row],[Obj]],13,10),"")</f>
        <v/>
      </c>
      <c r="J10966" s="155" t="b">
        <f>Proc[[#This Row],[Requested]]=Proc[[#This Row],[CurrentParent]]</f>
        <v>1</v>
      </c>
      <c r="K10966" s="155" t="str">
        <f>IF(Proc[[#This Row],[Author]]="Marcela Urrego",VLOOKUP(LEFT(Proc[[#This Row],[Requested]],1),Table3[#All],2,0),VLOOKUP(Proc[[#This Row],[Author]],Table4[],2,0))</f>
        <v>MGF</v>
      </c>
      <c r="L10966" s="155"/>
      <c r="M10966" s="140">
        <v>46127</v>
      </c>
      <c r="N10966" s="140"/>
      <c r="O10966" s="140"/>
      <c r="P10966" s="140" t="str">
        <f ca="1">IF(Proc[[#This Row],[DaysAgeing]]&gt;5,"yep","on track")</f>
        <v>yep</v>
      </c>
      <c r="Q10966" s="2">
        <f ca="1">IF(Proc[[#This Row],[DateClosed]]="",ABS(NETWORKDAYS(Proc[[#This Row],[DateOpened]],TODAY()))-1,ABS(NETWORKDAYS(Proc[[#This Row],[DateOpened]],Proc[[#This Row],[DateClosed]]))-1)</f>
        <v>9</v>
      </c>
      <c r="R10966" s="140" t="s">
        <v>422</v>
      </c>
      <c r="S10966" s="155"/>
      <c r="T10966" s="155"/>
    </row>
    <row r="10967" spans="1:20" hidden="1">
      <c r="A10967" s="161" t="s">
        <v>13271</v>
      </c>
      <c r="B10967" s="155" t="str">
        <f>IFERROR(VLOOKUP(Proc[[#This Row],[App]],Table2[],3,0),"open")</f>
        <v>ok</v>
      </c>
      <c r="C10967" s="162" t="s">
        <v>369</v>
      </c>
      <c r="D10967" t="s">
        <v>13284</v>
      </c>
      <c r="E10967" t="s">
        <v>5884</v>
      </c>
      <c r="F10967" s="155" t="s">
        <v>5884</v>
      </c>
      <c r="G10967" s="161" t="s">
        <v>400</v>
      </c>
      <c r="H10967" s="155" t="str">
        <f>IF(Proc[[#This Row],[type]]="LFF (MDG-F)",MID(Proc[[#This Row],[Obj]],13,10),"")</f>
        <v/>
      </c>
      <c r="J10967" s="155" t="b">
        <f>Proc[[#This Row],[Requested]]=Proc[[#This Row],[CurrentParent]]</f>
        <v>1</v>
      </c>
      <c r="K10967" s="155" t="str">
        <f>IF(Proc[[#This Row],[Author]]="Marcela Urrego",VLOOKUP(LEFT(Proc[[#This Row],[Requested]],1),Table3[#All],2,0),VLOOKUP(Proc[[#This Row],[Author]],Table4[],2,0))</f>
        <v>MGF</v>
      </c>
      <c r="L10967" s="155"/>
      <c r="M10967" s="140">
        <v>46127</v>
      </c>
      <c r="N10967" s="140"/>
      <c r="O10967" s="140"/>
      <c r="P10967" s="140" t="str">
        <f ca="1">IF(Proc[[#This Row],[DaysAgeing]]&gt;5,"yep","on track")</f>
        <v>yep</v>
      </c>
      <c r="Q10967" s="2">
        <f ca="1">IF(Proc[[#This Row],[DateClosed]]="",ABS(NETWORKDAYS(Proc[[#This Row],[DateOpened]],TODAY()))-1,ABS(NETWORKDAYS(Proc[[#This Row],[DateOpened]],Proc[[#This Row],[DateClosed]]))-1)</f>
        <v>9</v>
      </c>
      <c r="R10967" s="140" t="s">
        <v>422</v>
      </c>
      <c r="S10967" s="155"/>
      <c r="T10967" s="155"/>
    </row>
    <row r="10968" spans="1:20" hidden="1">
      <c r="A10968" s="161" t="s">
        <v>13271</v>
      </c>
      <c r="B10968" s="155" t="str">
        <f>IFERROR(VLOOKUP(Proc[[#This Row],[App]],Table2[],3,0),"open")</f>
        <v>ok</v>
      </c>
      <c r="C10968" s="162" t="s">
        <v>369</v>
      </c>
      <c r="D10968" t="s">
        <v>13285</v>
      </c>
      <c r="E10968" t="s">
        <v>5884</v>
      </c>
      <c r="F10968" s="155" t="s">
        <v>5884</v>
      </c>
      <c r="G10968" s="161" t="s">
        <v>400</v>
      </c>
      <c r="H10968" s="155" t="str">
        <f>IF(Proc[[#This Row],[type]]="LFF (MDG-F)",MID(Proc[[#This Row],[Obj]],13,10),"")</f>
        <v/>
      </c>
      <c r="J10968" s="155" t="b">
        <f>Proc[[#This Row],[Requested]]=Proc[[#This Row],[CurrentParent]]</f>
        <v>1</v>
      </c>
      <c r="K10968" s="155" t="str">
        <f>IF(Proc[[#This Row],[Author]]="Marcela Urrego",VLOOKUP(LEFT(Proc[[#This Row],[Requested]],1),Table3[#All],2,0),VLOOKUP(Proc[[#This Row],[Author]],Table4[],2,0))</f>
        <v>MGF</v>
      </c>
      <c r="L10968" s="155"/>
      <c r="M10968" s="140">
        <v>46127</v>
      </c>
      <c r="N10968" s="140"/>
      <c r="O10968" s="140"/>
      <c r="P10968" s="140" t="str">
        <f ca="1">IF(Proc[[#This Row],[DaysAgeing]]&gt;5,"yep","on track")</f>
        <v>yep</v>
      </c>
      <c r="Q10968" s="2">
        <f ca="1">IF(Proc[[#This Row],[DateClosed]]="",ABS(NETWORKDAYS(Proc[[#This Row],[DateOpened]],TODAY()))-1,ABS(NETWORKDAYS(Proc[[#This Row],[DateOpened]],Proc[[#This Row],[DateClosed]]))-1)</f>
        <v>9</v>
      </c>
      <c r="R10968" s="140" t="s">
        <v>422</v>
      </c>
      <c r="S10968" s="155"/>
      <c r="T10968" s="155"/>
    </row>
    <row r="10969" spans="1:20" hidden="1">
      <c r="A10969" s="161" t="s">
        <v>13271</v>
      </c>
      <c r="B10969" s="155" t="str">
        <f>IFERROR(VLOOKUP(Proc[[#This Row],[App]],Table2[],3,0),"open")</f>
        <v>ok</v>
      </c>
      <c r="C10969" s="162" t="s">
        <v>369</v>
      </c>
      <c r="D10969" t="s">
        <v>13286</v>
      </c>
      <c r="E10969" t="s">
        <v>5884</v>
      </c>
      <c r="F10969" s="155" t="s">
        <v>5884</v>
      </c>
      <c r="G10969" s="161" t="s">
        <v>400</v>
      </c>
      <c r="H10969" s="155" t="str">
        <f>IF(Proc[[#This Row],[type]]="LFF (MDG-F)",MID(Proc[[#This Row],[Obj]],13,10),"")</f>
        <v/>
      </c>
      <c r="J10969" s="155" t="b">
        <f>Proc[[#This Row],[Requested]]=Proc[[#This Row],[CurrentParent]]</f>
        <v>1</v>
      </c>
      <c r="K10969" s="155" t="str">
        <f>IF(Proc[[#This Row],[Author]]="Marcela Urrego",VLOOKUP(LEFT(Proc[[#This Row],[Requested]],1),Table3[#All],2,0),VLOOKUP(Proc[[#This Row],[Author]],Table4[],2,0))</f>
        <v>MGF</v>
      </c>
      <c r="L10969" s="155"/>
      <c r="M10969" s="140">
        <v>46127</v>
      </c>
      <c r="N10969" s="140"/>
      <c r="O10969" s="140"/>
      <c r="P10969" s="140" t="str">
        <f ca="1">IF(Proc[[#This Row],[DaysAgeing]]&gt;5,"yep","on track")</f>
        <v>yep</v>
      </c>
      <c r="Q10969" s="2">
        <f ca="1">IF(Proc[[#This Row],[DateClosed]]="",ABS(NETWORKDAYS(Proc[[#This Row],[DateOpened]],TODAY()))-1,ABS(NETWORKDAYS(Proc[[#This Row],[DateOpened]],Proc[[#This Row],[DateClosed]]))-1)</f>
        <v>9</v>
      </c>
      <c r="R10969" s="140" t="s">
        <v>422</v>
      </c>
      <c r="S10969" s="155"/>
      <c r="T10969" s="155"/>
    </row>
    <row r="10970" spans="1:20" hidden="1">
      <c r="A10970" s="161" t="s">
        <v>13271</v>
      </c>
      <c r="B10970" s="155" t="str">
        <f>IFERROR(VLOOKUP(Proc[[#This Row],[App]],Table2[],3,0),"open")</f>
        <v>ok</v>
      </c>
      <c r="C10970" s="162" t="s">
        <v>369</v>
      </c>
      <c r="D10970" t="s">
        <v>13287</v>
      </c>
      <c r="E10970" t="s">
        <v>5884</v>
      </c>
      <c r="F10970" s="155" t="s">
        <v>5884</v>
      </c>
      <c r="G10970" s="161" t="s">
        <v>400</v>
      </c>
      <c r="H10970" s="155" t="str">
        <f>IF(Proc[[#This Row],[type]]="LFF (MDG-F)",MID(Proc[[#This Row],[Obj]],13,10),"")</f>
        <v/>
      </c>
      <c r="J10970" s="155" t="b">
        <f>Proc[[#This Row],[Requested]]=Proc[[#This Row],[CurrentParent]]</f>
        <v>1</v>
      </c>
      <c r="K10970" s="155" t="str">
        <f>IF(Proc[[#This Row],[Author]]="Marcela Urrego",VLOOKUP(LEFT(Proc[[#This Row],[Requested]],1),Table3[#All],2,0),VLOOKUP(Proc[[#This Row],[Author]],Table4[],2,0))</f>
        <v>MGF</v>
      </c>
      <c r="L10970" s="155"/>
      <c r="M10970" s="140">
        <v>46127</v>
      </c>
      <c r="N10970" s="140"/>
      <c r="O10970" s="140"/>
      <c r="P10970" s="140" t="str">
        <f ca="1">IF(Proc[[#This Row],[DaysAgeing]]&gt;5,"yep","on track")</f>
        <v>yep</v>
      </c>
      <c r="Q10970" s="2">
        <f ca="1">IF(Proc[[#This Row],[DateClosed]]="",ABS(NETWORKDAYS(Proc[[#This Row],[DateOpened]],TODAY()))-1,ABS(NETWORKDAYS(Proc[[#This Row],[DateOpened]],Proc[[#This Row],[DateClosed]]))-1)</f>
        <v>9</v>
      </c>
      <c r="R10970" s="140" t="s">
        <v>422</v>
      </c>
      <c r="S10970" s="155"/>
      <c r="T10970" s="155"/>
    </row>
    <row r="10971" spans="1:20" hidden="1">
      <c r="A10971" s="161" t="s">
        <v>13271</v>
      </c>
      <c r="B10971" s="155" t="str">
        <f>IFERROR(VLOOKUP(Proc[[#This Row],[App]],Table2[],3,0),"open")</f>
        <v>ok</v>
      </c>
      <c r="C10971" s="162" t="s">
        <v>369</v>
      </c>
      <c r="D10971" t="s">
        <v>13288</v>
      </c>
      <c r="E10971" t="s">
        <v>5884</v>
      </c>
      <c r="F10971" s="155" t="s">
        <v>5884</v>
      </c>
      <c r="G10971" s="161" t="s">
        <v>400</v>
      </c>
      <c r="H10971" s="155" t="str">
        <f>IF(Proc[[#This Row],[type]]="LFF (MDG-F)",MID(Proc[[#This Row],[Obj]],13,10),"")</f>
        <v/>
      </c>
      <c r="J10971" s="155" t="b">
        <f>Proc[[#This Row],[Requested]]=Proc[[#This Row],[CurrentParent]]</f>
        <v>1</v>
      </c>
      <c r="K10971" s="155" t="str">
        <f>IF(Proc[[#This Row],[Author]]="Marcela Urrego",VLOOKUP(LEFT(Proc[[#This Row],[Requested]],1),Table3[#All],2,0),VLOOKUP(Proc[[#This Row],[Author]],Table4[],2,0))</f>
        <v>MGF</v>
      </c>
      <c r="L10971" s="155"/>
      <c r="M10971" s="140">
        <v>46127</v>
      </c>
      <c r="N10971" s="140"/>
      <c r="O10971" s="140"/>
      <c r="P10971" s="140" t="str">
        <f ca="1">IF(Proc[[#This Row],[DaysAgeing]]&gt;5,"yep","on track")</f>
        <v>yep</v>
      </c>
      <c r="Q10971" s="2">
        <f ca="1">IF(Proc[[#This Row],[DateClosed]]="",ABS(NETWORKDAYS(Proc[[#This Row],[DateOpened]],TODAY()))-1,ABS(NETWORKDAYS(Proc[[#This Row],[DateOpened]],Proc[[#This Row],[DateClosed]]))-1)</f>
        <v>9</v>
      </c>
      <c r="R10971" s="140" t="s">
        <v>422</v>
      </c>
      <c r="S10971" s="155"/>
      <c r="T10971" s="155"/>
    </row>
    <row r="10972" spans="1:20" hidden="1">
      <c r="A10972" s="161" t="s">
        <v>13271</v>
      </c>
      <c r="B10972" s="155" t="str">
        <f>IFERROR(VLOOKUP(Proc[[#This Row],[App]],Table2[],3,0),"open")</f>
        <v>ok</v>
      </c>
      <c r="C10972" s="162" t="s">
        <v>369</v>
      </c>
      <c r="D10972" t="s">
        <v>13289</v>
      </c>
      <c r="E10972" t="s">
        <v>5884</v>
      </c>
      <c r="F10972" s="155" t="s">
        <v>5884</v>
      </c>
      <c r="G10972" s="161" t="s">
        <v>400</v>
      </c>
      <c r="H10972" s="155" t="str">
        <f>IF(Proc[[#This Row],[type]]="LFF (MDG-F)",MID(Proc[[#This Row],[Obj]],13,10),"")</f>
        <v/>
      </c>
      <c r="J10972" s="155" t="b">
        <f>Proc[[#This Row],[Requested]]=Proc[[#This Row],[CurrentParent]]</f>
        <v>1</v>
      </c>
      <c r="K10972" s="155" t="str">
        <f>IF(Proc[[#This Row],[Author]]="Marcela Urrego",VLOOKUP(LEFT(Proc[[#This Row],[Requested]],1),Table3[#All],2,0),VLOOKUP(Proc[[#This Row],[Author]],Table4[],2,0))</f>
        <v>MGF</v>
      </c>
      <c r="L10972" s="155"/>
      <c r="M10972" s="140">
        <v>46127</v>
      </c>
      <c r="N10972" s="140"/>
      <c r="O10972" s="140"/>
      <c r="P10972" s="140" t="str">
        <f ca="1">IF(Proc[[#This Row],[DaysAgeing]]&gt;5,"yep","on track")</f>
        <v>yep</v>
      </c>
      <c r="Q10972" s="2">
        <f ca="1">IF(Proc[[#This Row],[DateClosed]]="",ABS(NETWORKDAYS(Proc[[#This Row],[DateOpened]],TODAY()))-1,ABS(NETWORKDAYS(Proc[[#This Row],[DateOpened]],Proc[[#This Row],[DateClosed]]))-1)</f>
        <v>9</v>
      </c>
      <c r="R10972" s="140" t="s">
        <v>422</v>
      </c>
      <c r="S10972" s="155"/>
      <c r="T10972" s="155"/>
    </row>
    <row r="10973" spans="1:20" hidden="1">
      <c r="A10973" s="161" t="s">
        <v>13271</v>
      </c>
      <c r="B10973" s="155" t="str">
        <f>IFERROR(VLOOKUP(Proc[[#This Row],[App]],Table2[],3,0),"open")</f>
        <v>ok</v>
      </c>
      <c r="C10973" s="162" t="s">
        <v>369</v>
      </c>
      <c r="D10973" t="s">
        <v>13290</v>
      </c>
      <c r="E10973" t="s">
        <v>5884</v>
      </c>
      <c r="F10973" s="155" t="s">
        <v>5884</v>
      </c>
      <c r="G10973" s="161" t="s">
        <v>400</v>
      </c>
      <c r="H10973" s="155" t="str">
        <f>IF(Proc[[#This Row],[type]]="LFF (MDG-F)",MID(Proc[[#This Row],[Obj]],13,10),"")</f>
        <v/>
      </c>
      <c r="J10973" s="155" t="b">
        <f>Proc[[#This Row],[Requested]]=Proc[[#This Row],[CurrentParent]]</f>
        <v>1</v>
      </c>
      <c r="K10973" s="155" t="str">
        <f>IF(Proc[[#This Row],[Author]]="Marcela Urrego",VLOOKUP(LEFT(Proc[[#This Row],[Requested]],1),Table3[#All],2,0),VLOOKUP(Proc[[#This Row],[Author]],Table4[],2,0))</f>
        <v>MGF</v>
      </c>
      <c r="L10973" s="155"/>
      <c r="M10973" s="140">
        <v>46127</v>
      </c>
      <c r="N10973" s="140"/>
      <c r="O10973" s="140"/>
      <c r="P10973" s="140" t="str">
        <f ca="1">IF(Proc[[#This Row],[DaysAgeing]]&gt;5,"yep","on track")</f>
        <v>yep</v>
      </c>
      <c r="Q10973" s="2">
        <f ca="1">IF(Proc[[#This Row],[DateClosed]]="",ABS(NETWORKDAYS(Proc[[#This Row],[DateOpened]],TODAY()))-1,ABS(NETWORKDAYS(Proc[[#This Row],[DateOpened]],Proc[[#This Row],[DateClosed]]))-1)</f>
        <v>9</v>
      </c>
      <c r="R10973" s="140" t="s">
        <v>422</v>
      </c>
      <c r="S10973" s="155"/>
      <c r="T10973" s="155"/>
    </row>
    <row r="10974" spans="1:20" hidden="1">
      <c r="A10974" s="161" t="s">
        <v>13271</v>
      </c>
      <c r="B10974" s="155" t="str">
        <f>IFERROR(VLOOKUP(Proc[[#This Row],[App]],Table2[],3,0),"open")</f>
        <v>ok</v>
      </c>
      <c r="C10974" s="162" t="s">
        <v>369</v>
      </c>
      <c r="D10974" t="s">
        <v>13291</v>
      </c>
      <c r="E10974" t="s">
        <v>5884</v>
      </c>
      <c r="F10974" s="155" t="s">
        <v>5884</v>
      </c>
      <c r="G10974" s="161" t="s">
        <v>400</v>
      </c>
      <c r="H10974" s="155" t="str">
        <f>IF(Proc[[#This Row],[type]]="LFF (MDG-F)",MID(Proc[[#This Row],[Obj]],13,10),"")</f>
        <v/>
      </c>
      <c r="J10974" s="155" t="b">
        <f>Proc[[#This Row],[Requested]]=Proc[[#This Row],[CurrentParent]]</f>
        <v>1</v>
      </c>
      <c r="K10974" s="155" t="str">
        <f>IF(Proc[[#This Row],[Author]]="Marcela Urrego",VLOOKUP(LEFT(Proc[[#This Row],[Requested]],1),Table3[#All],2,0),VLOOKUP(Proc[[#This Row],[Author]],Table4[],2,0))</f>
        <v>MGF</v>
      </c>
      <c r="L10974" s="155"/>
      <c r="M10974" s="140">
        <v>46127</v>
      </c>
      <c r="N10974" s="140"/>
      <c r="O10974" s="140"/>
      <c r="P10974" s="140" t="str">
        <f ca="1">IF(Proc[[#This Row],[DaysAgeing]]&gt;5,"yep","on track")</f>
        <v>yep</v>
      </c>
      <c r="Q10974" s="2">
        <f ca="1">IF(Proc[[#This Row],[DateClosed]]="",ABS(NETWORKDAYS(Proc[[#This Row],[DateOpened]],TODAY()))-1,ABS(NETWORKDAYS(Proc[[#This Row],[DateOpened]],Proc[[#This Row],[DateClosed]]))-1)</f>
        <v>9</v>
      </c>
      <c r="R10974" s="140" t="s">
        <v>422</v>
      </c>
      <c r="S10974" s="155"/>
      <c r="T10974" s="155"/>
    </row>
    <row r="10975" spans="1:20" hidden="1">
      <c r="A10975" s="161" t="s">
        <v>13271</v>
      </c>
      <c r="B10975" s="155" t="str">
        <f>IFERROR(VLOOKUP(Proc[[#This Row],[App]],Table2[],3,0),"open")</f>
        <v>ok</v>
      </c>
      <c r="C10975" s="162" t="s">
        <v>369</v>
      </c>
      <c r="D10975" t="s">
        <v>13292</v>
      </c>
      <c r="E10975" t="s">
        <v>5884</v>
      </c>
      <c r="F10975" s="155" t="s">
        <v>5884</v>
      </c>
      <c r="G10975" s="161" t="s">
        <v>400</v>
      </c>
      <c r="H10975" s="155" t="str">
        <f>IF(Proc[[#This Row],[type]]="LFF (MDG-F)",MID(Proc[[#This Row],[Obj]],13,10),"")</f>
        <v/>
      </c>
      <c r="J10975" s="155" t="b">
        <f>Proc[[#This Row],[Requested]]=Proc[[#This Row],[CurrentParent]]</f>
        <v>1</v>
      </c>
      <c r="K10975" s="155" t="str">
        <f>IF(Proc[[#This Row],[Author]]="Marcela Urrego",VLOOKUP(LEFT(Proc[[#This Row],[Requested]],1),Table3[#All],2,0),VLOOKUP(Proc[[#This Row],[Author]],Table4[],2,0))</f>
        <v>MGF</v>
      </c>
      <c r="L10975" s="155"/>
      <c r="M10975" s="140">
        <v>46127</v>
      </c>
      <c r="N10975" s="140"/>
      <c r="O10975" s="140"/>
      <c r="P10975" s="140" t="str">
        <f ca="1">IF(Proc[[#This Row],[DaysAgeing]]&gt;5,"yep","on track")</f>
        <v>yep</v>
      </c>
      <c r="Q10975" s="2">
        <f ca="1">IF(Proc[[#This Row],[DateClosed]]="",ABS(NETWORKDAYS(Proc[[#This Row],[DateOpened]],TODAY()))-1,ABS(NETWORKDAYS(Proc[[#This Row],[DateOpened]],Proc[[#This Row],[DateClosed]]))-1)</f>
        <v>9</v>
      </c>
      <c r="R10975" s="140" t="s">
        <v>422</v>
      </c>
      <c r="S10975" s="155"/>
      <c r="T10975" s="155"/>
    </row>
    <row r="10976" spans="1:20" hidden="1">
      <c r="A10976" s="161" t="s">
        <v>13271</v>
      </c>
      <c r="B10976" s="155" t="str">
        <f>IFERROR(VLOOKUP(Proc[[#This Row],[App]],Table2[],3,0),"open")</f>
        <v>ok</v>
      </c>
      <c r="C10976" s="162" t="s">
        <v>369</v>
      </c>
      <c r="D10976" s="161" t="s">
        <v>13293</v>
      </c>
      <c r="E10976" t="s">
        <v>5884</v>
      </c>
      <c r="F10976" s="155" t="s">
        <v>5884</v>
      </c>
      <c r="G10976" s="161" t="s">
        <v>400</v>
      </c>
      <c r="H10976" s="155" t="str">
        <f>IF(Proc[[#This Row],[type]]="LFF (MDG-F)",MID(Proc[[#This Row],[Obj]],13,10),"")</f>
        <v/>
      </c>
      <c r="J10976" s="155" t="b">
        <f>Proc[[#This Row],[Requested]]=Proc[[#This Row],[CurrentParent]]</f>
        <v>1</v>
      </c>
      <c r="K10976" s="155" t="str">
        <f>IF(Proc[[#This Row],[Author]]="Marcela Urrego",VLOOKUP(LEFT(Proc[[#This Row],[Requested]],1),Table3[#All],2,0),VLOOKUP(Proc[[#This Row],[Author]],Table4[],2,0))</f>
        <v>MGF</v>
      </c>
      <c r="L10976" s="155"/>
      <c r="M10976" s="140">
        <v>46127</v>
      </c>
      <c r="N10976" s="140"/>
      <c r="O10976" s="140"/>
      <c r="P10976" s="140" t="str">
        <f ca="1">IF(Proc[[#This Row],[DaysAgeing]]&gt;5,"yep","on track")</f>
        <v>yep</v>
      </c>
      <c r="Q10976" s="2">
        <f ca="1">IF(Proc[[#This Row],[DateClosed]]="",ABS(NETWORKDAYS(Proc[[#This Row],[DateOpened]],TODAY()))-1,ABS(NETWORKDAYS(Proc[[#This Row],[DateOpened]],Proc[[#This Row],[DateClosed]]))-1)</f>
        <v>9</v>
      </c>
      <c r="R10976" s="140" t="s">
        <v>422</v>
      </c>
      <c r="S10976" s="155"/>
      <c r="T10976" s="155"/>
    </row>
    <row r="10977" spans="1:20" hidden="1">
      <c r="A10977" t="s">
        <v>13298</v>
      </c>
      <c r="B10977" s="155" t="str">
        <f>IFERROR(VLOOKUP(Proc[[#This Row],[App]],Table2[],3,0),"open")</f>
        <v>ok</v>
      </c>
      <c r="C10977" t="s">
        <v>369</v>
      </c>
      <c r="D10977" t="s">
        <v>3380</v>
      </c>
      <c r="E10977" t="s">
        <v>3417</v>
      </c>
      <c r="F10977" s="155" t="s">
        <v>3417</v>
      </c>
      <c r="G10977" t="s">
        <v>406</v>
      </c>
      <c r="H10977" s="155" t="str">
        <f>IF(Proc[[#This Row],[type]]="LFF (MDG-F)",MID(Proc[[#This Row],[Obj]],13,10),"")</f>
        <v>DE20538193</v>
      </c>
      <c r="J10977" s="155" t="b">
        <f>Proc[[#This Row],[Requested]]=Proc[[#This Row],[CurrentParent]]</f>
        <v>1</v>
      </c>
      <c r="K10977" s="155" t="str">
        <f>IF(Proc[[#This Row],[Author]]="Marcela Urrego",VLOOKUP(LEFT(Proc[[#This Row],[Requested]],1),Table3[#All],2,0),VLOOKUP(Proc[[#This Row],[Author]],Table4[],2,0))</f>
        <v>HC</v>
      </c>
      <c r="L10977" s="155"/>
      <c r="M10977" s="140">
        <v>46133</v>
      </c>
      <c r="N10977" s="140"/>
      <c r="O10977" s="140"/>
      <c r="P10977" s="140" t="str">
        <f ca="1">IF(Proc[[#This Row],[DaysAgeing]]&gt;5,"yep","on track")</f>
        <v>on track</v>
      </c>
      <c r="Q10977" s="2">
        <f ca="1">IF(Proc[[#This Row],[DateClosed]]="",ABS(NETWORKDAYS(Proc[[#This Row],[DateOpened]],TODAY()))-1,ABS(NETWORKDAYS(Proc[[#This Row],[DateOpened]],Proc[[#This Row],[DateClosed]]))-1)</f>
        <v>5</v>
      </c>
      <c r="R10977" s="140" t="s">
        <v>476</v>
      </c>
      <c r="S10977" s="155"/>
      <c r="T10977" s="155"/>
    </row>
    <row r="10978" spans="1:20" hidden="1">
      <c r="A10978" t="s">
        <v>13301</v>
      </c>
      <c r="B10978" s="155" t="str">
        <f>IFERROR(VLOOKUP(Proc[[#This Row],[App]],Table2[],3,0),"open")</f>
        <v>ok</v>
      </c>
      <c r="C10978" s="164" t="s">
        <v>369</v>
      </c>
      <c r="D10978" t="s">
        <v>13299</v>
      </c>
      <c r="E10978" s="162" t="s">
        <v>13300</v>
      </c>
      <c r="F10978" s="155" t="s">
        <v>13300</v>
      </c>
      <c r="G10978" s="162" t="s">
        <v>406</v>
      </c>
      <c r="H10978" s="155" t="str">
        <f>IF(Proc[[#This Row],[type]]="LFF (MDG-F)",MID(Proc[[#This Row],[Obj]],13,10),"")</f>
        <v>CN50C07007</v>
      </c>
      <c r="J10978" s="155" t="b">
        <f>Proc[[#This Row],[Requested]]=Proc[[#This Row],[CurrentParent]]</f>
        <v>1</v>
      </c>
      <c r="K10978" s="155" t="str">
        <f>IF(Proc[[#This Row],[Author]]="Marcela Urrego",VLOOKUP(LEFT(Proc[[#This Row],[Requested]],1),Table3[#All],2,0),VLOOKUP(Proc[[#This Row],[Author]],Table4[],2,0))</f>
        <v>HC</v>
      </c>
      <c r="L10978" s="155"/>
      <c r="M10978" s="140">
        <v>46133</v>
      </c>
      <c r="N10978" s="140"/>
      <c r="O10978" s="140"/>
      <c r="P10978" s="140" t="str">
        <f ca="1">IF(Proc[[#This Row],[DaysAgeing]]&gt;5,"yep","on track")</f>
        <v>on track</v>
      </c>
      <c r="Q10978" s="2">
        <f ca="1">IF(Proc[[#This Row],[DateClosed]]="",ABS(NETWORKDAYS(Proc[[#This Row],[DateOpened]],TODAY()))-1,ABS(NETWORKDAYS(Proc[[#This Row],[DateOpened]],Proc[[#This Row],[DateClosed]]))-1)</f>
        <v>5</v>
      </c>
      <c r="R10978" s="140" t="s">
        <v>476</v>
      </c>
      <c r="S10978" s="155"/>
      <c r="T10978" s="155"/>
    </row>
    <row r="10979" spans="1:20" hidden="1">
      <c r="A10979" t="s">
        <v>13304</v>
      </c>
      <c r="B10979" s="155" t="str">
        <f>IFERROR(VLOOKUP(Proc[[#This Row],[App]],Table2[],3,0),"open")</f>
        <v>ok</v>
      </c>
      <c r="C10979" s="164" t="s">
        <v>369</v>
      </c>
      <c r="D10979" t="s">
        <v>13302</v>
      </c>
      <c r="E10979" t="s">
        <v>13303</v>
      </c>
      <c r="F10979" s="155" t="s">
        <v>13303</v>
      </c>
      <c r="G10979" t="s">
        <v>400</v>
      </c>
      <c r="H10979" s="155" t="str">
        <f>IF(Proc[[#This Row],[type]]="LFF (MDG-F)",MID(Proc[[#This Row],[Obj]],13,10),"")</f>
        <v/>
      </c>
      <c r="J10979" s="155" t="b">
        <f>Proc[[#This Row],[Requested]]=Proc[[#This Row],[CurrentParent]]</f>
        <v>1</v>
      </c>
      <c r="K10979" s="155" t="str">
        <f>IF(Proc[[#This Row],[Author]]="Marcela Urrego",VLOOKUP(LEFT(Proc[[#This Row],[Requested]],1),Table3[#All],2,0),VLOOKUP(Proc[[#This Row],[Author]],Table4[],2,0))</f>
        <v>LS</v>
      </c>
      <c r="L10979" s="155"/>
      <c r="M10979" s="140">
        <v>46133</v>
      </c>
      <c r="N10979" s="140"/>
      <c r="O10979" s="140"/>
      <c r="P10979" s="140" t="str">
        <f ca="1">IF(Proc[[#This Row],[DaysAgeing]]&gt;5,"yep","on track")</f>
        <v>on track</v>
      </c>
      <c r="Q10979" s="2">
        <f ca="1">IF(Proc[[#This Row],[DateClosed]]="",ABS(NETWORKDAYS(Proc[[#This Row],[DateOpened]],TODAY()))-1,ABS(NETWORKDAYS(Proc[[#This Row],[DateOpened]],Proc[[#This Row],[DateClosed]]))-1)</f>
        <v>5</v>
      </c>
      <c r="R10979" s="140" t="s">
        <v>488</v>
      </c>
      <c r="S10979" s="155"/>
      <c r="T10979" s="155"/>
    </row>
    <row r="10980" spans="1:20" hidden="1">
      <c r="A10980" t="s">
        <v>13307</v>
      </c>
      <c r="B10980" s="155" t="str">
        <f>IFERROR(VLOOKUP(Proc[[#This Row],[App]],Table2[],3,0),"open")</f>
        <v>ok</v>
      </c>
      <c r="C10980" s="164" t="s">
        <v>369</v>
      </c>
      <c r="D10980" s="163" t="s">
        <v>13328</v>
      </c>
      <c r="E10980" s="162" t="s">
        <v>13305</v>
      </c>
      <c r="F10980" s="155" t="s">
        <v>13305</v>
      </c>
      <c r="G10980" s="162" t="s">
        <v>400</v>
      </c>
      <c r="H10980" s="155" t="str">
        <f>IF(Proc[[#This Row],[type]]="LFF (MDG-F)",MID(Proc[[#This Row],[Obj]],13,10),"")</f>
        <v/>
      </c>
      <c r="J10980" s="155" t="b">
        <f>Proc[[#This Row],[Requested]]=Proc[[#This Row],[CurrentParent]]</f>
        <v>1</v>
      </c>
      <c r="K10980" s="155" t="str">
        <f>IF(Proc[[#This Row],[Author]]="Marcela Urrego",VLOOKUP(LEFT(Proc[[#This Row],[Requested]],1),Table3[#All],2,0),VLOOKUP(Proc[[#This Row],[Author]],Table4[],2,0))</f>
        <v>HC</v>
      </c>
      <c r="L10980" s="155"/>
      <c r="M10980" s="140">
        <v>46134</v>
      </c>
      <c r="N10980" s="140"/>
      <c r="O10980" s="140"/>
      <c r="P10980" s="140" t="str">
        <f ca="1">IF(Proc[[#This Row],[DaysAgeing]]&gt;5,"yep","on track")</f>
        <v>on track</v>
      </c>
      <c r="Q10980" s="2">
        <f ca="1">IF(Proc[[#This Row],[DateClosed]]="",ABS(NETWORKDAYS(Proc[[#This Row],[DateOpened]],TODAY()))-1,ABS(NETWORKDAYS(Proc[[#This Row],[DateOpened]],Proc[[#This Row],[DateClosed]]))-1)</f>
        <v>4</v>
      </c>
      <c r="R10980" s="140" t="s">
        <v>497</v>
      </c>
      <c r="S10980" s="155"/>
      <c r="T10980" s="155"/>
    </row>
    <row r="10981" spans="1:20" hidden="1">
      <c r="A10981" t="s">
        <v>13307</v>
      </c>
      <c r="B10981" s="155" t="str">
        <f>IFERROR(VLOOKUP(Proc[[#This Row],[App]],Table2[],3,0),"open")</f>
        <v>ok</v>
      </c>
      <c r="C10981" s="164" t="s">
        <v>369</v>
      </c>
      <c r="D10981" s="163" t="s">
        <v>13329</v>
      </c>
      <c r="E10981" s="162" t="s">
        <v>13306</v>
      </c>
      <c r="F10981" s="155" t="s">
        <v>13306</v>
      </c>
      <c r="G10981" s="162" t="s">
        <v>400</v>
      </c>
      <c r="H10981" s="155" t="str">
        <f>IF(Proc[[#This Row],[type]]="LFF (MDG-F)",MID(Proc[[#This Row],[Obj]],13,10),"")</f>
        <v/>
      </c>
      <c r="I10981" s="164"/>
      <c r="J10981" s="155" t="b">
        <f>Proc[[#This Row],[Requested]]=Proc[[#This Row],[CurrentParent]]</f>
        <v>1</v>
      </c>
      <c r="K10981" s="155" t="str">
        <f>IF(Proc[[#This Row],[Author]]="Marcela Urrego",VLOOKUP(LEFT(Proc[[#This Row],[Requested]],1),Table3[#All],2,0),VLOOKUP(Proc[[#This Row],[Author]],Table4[],2,0))</f>
        <v>HC</v>
      </c>
      <c r="L10981" s="155"/>
      <c r="M10981" s="140">
        <v>46134</v>
      </c>
      <c r="N10981" s="140"/>
      <c r="O10981" s="140"/>
      <c r="P10981" s="140" t="str">
        <f ca="1">IF(Proc[[#This Row],[DaysAgeing]]&gt;5,"yep","on track")</f>
        <v>on track</v>
      </c>
      <c r="Q10981" s="2">
        <f ca="1">IF(Proc[[#This Row],[DateClosed]]="",ABS(NETWORKDAYS(Proc[[#This Row],[DateOpened]],TODAY()))-1,ABS(NETWORKDAYS(Proc[[#This Row],[DateOpened]],Proc[[#This Row],[DateClosed]]))-1)</f>
        <v>4</v>
      </c>
      <c r="R10981" s="140" t="s">
        <v>497</v>
      </c>
      <c r="S10981" s="155"/>
      <c r="T10981" s="155"/>
    </row>
    <row r="10982" spans="1:20" hidden="1">
      <c r="A10982" t="s">
        <v>13308</v>
      </c>
      <c r="B10982" s="155" t="str">
        <f>IFERROR(VLOOKUP(Proc[[#This Row],[App]],Table2[],3,0),"open")</f>
        <v>ok</v>
      </c>
      <c r="C10982" s="164" t="s">
        <v>369</v>
      </c>
      <c r="D10982" t="s">
        <v>13309</v>
      </c>
      <c r="E10982" t="s">
        <v>13326</v>
      </c>
      <c r="F10982" s="155" t="s">
        <v>13326</v>
      </c>
      <c r="G10982" t="s">
        <v>400</v>
      </c>
      <c r="H10982" s="155" t="str">
        <f>IF(Proc[[#This Row],[type]]="LFF (MDG-F)",MID(Proc[[#This Row],[Obj]],13,10),"")</f>
        <v/>
      </c>
      <c r="I10982" s="164"/>
      <c r="J10982" s="155" t="b">
        <f>Proc[[#This Row],[Requested]]=Proc[[#This Row],[CurrentParent]]</f>
        <v>1</v>
      </c>
      <c r="K10982" s="155" t="str">
        <f>IF(Proc[[#This Row],[Author]]="Marcela Urrego",VLOOKUP(LEFT(Proc[[#This Row],[Requested]],1),Table3[#All],2,0),VLOOKUP(Proc[[#This Row],[Author]],Table4[],2,0))</f>
        <v>HC</v>
      </c>
      <c r="L10982" s="155"/>
      <c r="M10982" s="140">
        <v>46134</v>
      </c>
      <c r="N10982" s="140"/>
      <c r="O10982" s="140"/>
      <c r="P10982" s="140" t="str">
        <f ca="1">IF(Proc[[#This Row],[DaysAgeing]]&gt;5,"yep","on track")</f>
        <v>on track</v>
      </c>
      <c r="Q10982" s="2">
        <f ca="1">IF(Proc[[#This Row],[DateClosed]]="",ABS(NETWORKDAYS(Proc[[#This Row],[DateOpened]],TODAY()))-1,ABS(NETWORKDAYS(Proc[[#This Row],[DateOpened]],Proc[[#This Row],[DateClosed]]))-1)</f>
        <v>4</v>
      </c>
      <c r="R10982" s="140" t="s">
        <v>415</v>
      </c>
      <c r="S10982" s="155"/>
      <c r="T10982" s="155"/>
    </row>
    <row r="10983" spans="1:20" hidden="1">
      <c r="A10983" s="162" t="s">
        <v>13308</v>
      </c>
      <c r="B10983" s="155" t="str">
        <f>IFERROR(VLOOKUP(Proc[[#This Row],[App]],Table2[],3,0),"open")</f>
        <v>ok</v>
      </c>
      <c r="C10983" s="164" t="s">
        <v>369</v>
      </c>
      <c r="D10983" t="s">
        <v>13310</v>
      </c>
      <c r="E10983" s="162" t="s">
        <v>13326</v>
      </c>
      <c r="F10983" s="155" t="s">
        <v>13326</v>
      </c>
      <c r="G10983" s="162" t="s">
        <v>406</v>
      </c>
      <c r="H10983" s="155" t="str">
        <f>IF(Proc[[#This Row],[type]]="LFF (MDG-F)",MID(Proc[[#This Row],[Obj]],13,10),"")</f>
        <v>CH65Z03104</v>
      </c>
      <c r="I10983" s="164"/>
      <c r="J10983" s="155" t="b">
        <f>Proc[[#This Row],[Requested]]=Proc[[#This Row],[CurrentParent]]</f>
        <v>1</v>
      </c>
      <c r="K10983" s="155" t="str">
        <f>IF(Proc[[#This Row],[Author]]="Marcela Urrego",VLOOKUP(LEFT(Proc[[#This Row],[Requested]],1),Table3[#All],2,0),VLOOKUP(Proc[[#This Row],[Author]],Table4[],2,0))</f>
        <v>HC</v>
      </c>
      <c r="L10983" s="155"/>
      <c r="M10983" s="140">
        <v>46134</v>
      </c>
      <c r="N10983" s="140"/>
      <c r="O10983" s="140"/>
      <c r="P10983" s="140" t="str">
        <f ca="1">IF(Proc[[#This Row],[DaysAgeing]]&gt;5,"yep","on track")</f>
        <v>on track</v>
      </c>
      <c r="Q10983" s="2">
        <f ca="1">IF(Proc[[#This Row],[DateClosed]]="",ABS(NETWORKDAYS(Proc[[#This Row],[DateOpened]],TODAY()))-1,ABS(NETWORKDAYS(Proc[[#This Row],[DateOpened]],Proc[[#This Row],[DateClosed]]))-1)</f>
        <v>4</v>
      </c>
      <c r="R10983" s="140" t="s">
        <v>415</v>
      </c>
      <c r="S10983" s="155"/>
      <c r="T10983" s="155"/>
    </row>
    <row r="10984" spans="1:20" hidden="1">
      <c r="A10984" s="162" t="s">
        <v>13308</v>
      </c>
      <c r="B10984" s="155" t="str">
        <f>IFERROR(VLOOKUP(Proc[[#This Row],[App]],Table2[],3,0),"open")</f>
        <v>ok</v>
      </c>
      <c r="C10984" s="164" t="s">
        <v>369</v>
      </c>
      <c r="D10984" t="s">
        <v>13311</v>
      </c>
      <c r="E10984" s="162" t="s">
        <v>13326</v>
      </c>
      <c r="F10984" s="155" t="s">
        <v>13326</v>
      </c>
      <c r="G10984" s="162" t="s">
        <v>406</v>
      </c>
      <c r="H10984" s="155" t="str">
        <f>IF(Proc[[#This Row],[type]]="LFF (MDG-F)",MID(Proc[[#This Row],[Obj]],13,10),"")</f>
        <v>DE50Z03114</v>
      </c>
      <c r="I10984" s="164"/>
      <c r="J10984" s="155" t="b">
        <f>Proc[[#This Row],[Requested]]=Proc[[#This Row],[CurrentParent]]</f>
        <v>1</v>
      </c>
      <c r="K10984" s="155" t="str">
        <f>IF(Proc[[#This Row],[Author]]="Marcela Urrego",VLOOKUP(LEFT(Proc[[#This Row],[Requested]],1),Table3[#All],2,0),VLOOKUP(Proc[[#This Row],[Author]],Table4[],2,0))</f>
        <v>HC</v>
      </c>
      <c r="L10984" s="155"/>
      <c r="M10984" s="140">
        <v>46134</v>
      </c>
      <c r="N10984" s="140"/>
      <c r="O10984" s="140"/>
      <c r="P10984" s="140" t="str">
        <f ca="1">IF(Proc[[#This Row],[DaysAgeing]]&gt;5,"yep","on track")</f>
        <v>on track</v>
      </c>
      <c r="Q10984" s="2">
        <f ca="1">IF(Proc[[#This Row],[DateClosed]]="",ABS(NETWORKDAYS(Proc[[#This Row],[DateOpened]],TODAY()))-1,ABS(NETWORKDAYS(Proc[[#This Row],[DateOpened]],Proc[[#This Row],[DateClosed]]))-1)</f>
        <v>4</v>
      </c>
      <c r="R10984" s="140" t="s">
        <v>415</v>
      </c>
      <c r="S10984" s="155"/>
      <c r="T10984" s="155"/>
    </row>
    <row r="10985" spans="1:20" hidden="1">
      <c r="A10985" s="162" t="s">
        <v>13308</v>
      </c>
      <c r="B10985" s="155" t="str">
        <f>IFERROR(VLOOKUP(Proc[[#This Row],[App]],Table2[],3,0),"open")</f>
        <v>ok</v>
      </c>
      <c r="C10985" s="164" t="s">
        <v>369</v>
      </c>
      <c r="D10985" t="s">
        <v>13312</v>
      </c>
      <c r="E10985" s="162" t="s">
        <v>13326</v>
      </c>
      <c r="F10985" s="155" t="s">
        <v>13326</v>
      </c>
      <c r="G10985" s="162" t="s">
        <v>400</v>
      </c>
      <c r="H10985" s="155" t="str">
        <f>IF(Proc[[#This Row],[type]]="LFF (MDG-F)",MID(Proc[[#This Row],[Obj]],13,10),"")</f>
        <v/>
      </c>
      <c r="I10985" s="164"/>
      <c r="J10985" s="155" t="b">
        <f>Proc[[#This Row],[Requested]]=Proc[[#This Row],[CurrentParent]]</f>
        <v>1</v>
      </c>
      <c r="K10985" s="155" t="str">
        <f>IF(Proc[[#This Row],[Author]]="Marcela Urrego",VLOOKUP(LEFT(Proc[[#This Row],[Requested]],1),Table3[#All],2,0),VLOOKUP(Proc[[#This Row],[Author]],Table4[],2,0))</f>
        <v>HC</v>
      </c>
      <c r="L10985" s="155"/>
      <c r="M10985" s="140">
        <v>46134</v>
      </c>
      <c r="N10985" s="140"/>
      <c r="O10985" s="140"/>
      <c r="P10985" s="140" t="str">
        <f ca="1">IF(Proc[[#This Row],[DaysAgeing]]&gt;5,"yep","on track")</f>
        <v>on track</v>
      </c>
      <c r="Q10985" s="2">
        <f ca="1">IF(Proc[[#This Row],[DateClosed]]="",ABS(NETWORKDAYS(Proc[[#This Row],[DateOpened]],TODAY()))-1,ABS(NETWORKDAYS(Proc[[#This Row],[DateOpened]],Proc[[#This Row],[DateClosed]]))-1)</f>
        <v>4</v>
      </c>
      <c r="R10985" s="140" t="s">
        <v>415</v>
      </c>
      <c r="S10985" s="155"/>
      <c r="T10985" s="155"/>
    </row>
    <row r="10986" spans="1:20" hidden="1">
      <c r="A10986" s="162" t="s">
        <v>13308</v>
      </c>
      <c r="B10986" s="155" t="str">
        <f>IFERROR(VLOOKUP(Proc[[#This Row],[App]],Table2[],3,0),"open")</f>
        <v>ok</v>
      </c>
      <c r="C10986" s="164" t="s">
        <v>369</v>
      </c>
      <c r="D10986" t="s">
        <v>13313</v>
      </c>
      <c r="E10986" s="162" t="s">
        <v>13326</v>
      </c>
      <c r="F10986" s="155" t="s">
        <v>13326</v>
      </c>
      <c r="G10986" s="162" t="s">
        <v>400</v>
      </c>
      <c r="H10986" s="155" t="str">
        <f>IF(Proc[[#This Row],[type]]="LFF (MDG-F)",MID(Proc[[#This Row],[Obj]],13,10),"")</f>
        <v/>
      </c>
      <c r="I10986" s="164"/>
      <c r="J10986" s="155" t="b">
        <f>Proc[[#This Row],[Requested]]=Proc[[#This Row],[CurrentParent]]</f>
        <v>1</v>
      </c>
      <c r="K10986" s="155" t="str">
        <f>IF(Proc[[#This Row],[Author]]="Marcela Urrego",VLOOKUP(LEFT(Proc[[#This Row],[Requested]],1),Table3[#All],2,0),VLOOKUP(Proc[[#This Row],[Author]],Table4[],2,0))</f>
        <v>HC</v>
      </c>
      <c r="L10986" s="155"/>
      <c r="M10986" s="140">
        <v>46134</v>
      </c>
      <c r="N10986" s="140"/>
      <c r="O10986" s="140"/>
      <c r="P10986" s="140" t="str">
        <f ca="1">IF(Proc[[#This Row],[DaysAgeing]]&gt;5,"yep","on track")</f>
        <v>on track</v>
      </c>
      <c r="Q10986" s="2">
        <f ca="1">IF(Proc[[#This Row],[DateClosed]]="",ABS(NETWORKDAYS(Proc[[#This Row],[DateOpened]],TODAY()))-1,ABS(NETWORKDAYS(Proc[[#This Row],[DateOpened]],Proc[[#This Row],[DateClosed]]))-1)</f>
        <v>4</v>
      </c>
      <c r="R10986" s="140" t="s">
        <v>415</v>
      </c>
      <c r="S10986" s="155"/>
      <c r="T10986" s="155"/>
    </row>
    <row r="10987" spans="1:20" hidden="1">
      <c r="A10987" s="162" t="s">
        <v>13308</v>
      </c>
      <c r="B10987" s="155" t="str">
        <f>IFERROR(VLOOKUP(Proc[[#This Row],[App]],Table2[],3,0),"open")</f>
        <v>ok</v>
      </c>
      <c r="C10987" s="164" t="s">
        <v>369</v>
      </c>
      <c r="D10987" t="s">
        <v>13314</v>
      </c>
      <c r="E10987" s="162" t="s">
        <v>13326</v>
      </c>
      <c r="F10987" s="155" t="s">
        <v>13326</v>
      </c>
      <c r="G10987" s="162" t="s">
        <v>400</v>
      </c>
      <c r="H10987" s="155" t="str">
        <f>IF(Proc[[#This Row],[type]]="LFF (MDG-F)",MID(Proc[[#This Row],[Obj]],13,10),"")</f>
        <v/>
      </c>
      <c r="I10987" s="164"/>
      <c r="J10987" s="155" t="b">
        <f>Proc[[#This Row],[Requested]]=Proc[[#This Row],[CurrentParent]]</f>
        <v>1</v>
      </c>
      <c r="K10987" s="155" t="str">
        <f>IF(Proc[[#This Row],[Author]]="Marcela Urrego",VLOOKUP(LEFT(Proc[[#This Row],[Requested]],1),Table3[#All],2,0),VLOOKUP(Proc[[#This Row],[Author]],Table4[],2,0))</f>
        <v>HC</v>
      </c>
      <c r="L10987" s="155"/>
      <c r="M10987" s="140">
        <v>46134</v>
      </c>
      <c r="N10987" s="140"/>
      <c r="O10987" s="140"/>
      <c r="P10987" s="140" t="str">
        <f ca="1">IF(Proc[[#This Row],[DaysAgeing]]&gt;5,"yep","on track")</f>
        <v>on track</v>
      </c>
      <c r="Q10987" s="2">
        <f ca="1">IF(Proc[[#This Row],[DateClosed]]="",ABS(NETWORKDAYS(Proc[[#This Row],[DateOpened]],TODAY()))-1,ABS(NETWORKDAYS(Proc[[#This Row],[DateOpened]],Proc[[#This Row],[DateClosed]]))-1)</f>
        <v>4</v>
      </c>
      <c r="R10987" s="140" t="s">
        <v>415</v>
      </c>
      <c r="S10987" s="155"/>
      <c r="T10987" s="155"/>
    </row>
    <row r="10988" spans="1:20" hidden="1">
      <c r="A10988" s="162" t="s">
        <v>13308</v>
      </c>
      <c r="B10988" s="155" t="str">
        <f>IFERROR(VLOOKUP(Proc[[#This Row],[App]],Table2[],3,0),"open")</f>
        <v>ok</v>
      </c>
      <c r="C10988" s="164" t="s">
        <v>369</v>
      </c>
      <c r="D10988" t="s">
        <v>13315</v>
      </c>
      <c r="E10988" s="162" t="s">
        <v>13326</v>
      </c>
      <c r="F10988" s="155" t="s">
        <v>13326</v>
      </c>
      <c r="G10988" s="162" t="s">
        <v>400</v>
      </c>
      <c r="H10988" s="155" t="str">
        <f>IF(Proc[[#This Row],[type]]="LFF (MDG-F)",MID(Proc[[#This Row],[Obj]],13,10),"")</f>
        <v/>
      </c>
      <c r="I10988" s="164"/>
      <c r="J10988" s="155" t="b">
        <f>Proc[[#This Row],[Requested]]=Proc[[#This Row],[CurrentParent]]</f>
        <v>1</v>
      </c>
      <c r="K10988" s="155" t="str">
        <f>IF(Proc[[#This Row],[Author]]="Marcela Urrego",VLOOKUP(LEFT(Proc[[#This Row],[Requested]],1),Table3[#All],2,0),VLOOKUP(Proc[[#This Row],[Author]],Table4[],2,0))</f>
        <v>HC</v>
      </c>
      <c r="L10988" s="155"/>
      <c r="M10988" s="140">
        <v>46134</v>
      </c>
      <c r="N10988" s="140"/>
      <c r="O10988" s="140"/>
      <c r="P10988" s="140" t="str">
        <f ca="1">IF(Proc[[#This Row],[DaysAgeing]]&gt;5,"yep","on track")</f>
        <v>on track</v>
      </c>
      <c r="Q10988" s="2">
        <f ca="1">IF(Proc[[#This Row],[DateClosed]]="",ABS(NETWORKDAYS(Proc[[#This Row],[DateOpened]],TODAY()))-1,ABS(NETWORKDAYS(Proc[[#This Row],[DateOpened]],Proc[[#This Row],[DateClosed]]))-1)</f>
        <v>4</v>
      </c>
      <c r="R10988" s="140" t="s">
        <v>415</v>
      </c>
      <c r="S10988" s="155"/>
      <c r="T10988" s="155"/>
    </row>
    <row r="10989" spans="1:20" hidden="1">
      <c r="A10989" s="162" t="s">
        <v>13308</v>
      </c>
      <c r="B10989" s="155" t="str">
        <f>IFERROR(VLOOKUP(Proc[[#This Row],[App]],Table2[],3,0),"open")</f>
        <v>ok</v>
      </c>
      <c r="C10989" s="164" t="s">
        <v>369</v>
      </c>
      <c r="D10989" t="s">
        <v>13316</v>
      </c>
      <c r="E10989" s="162" t="s">
        <v>13326</v>
      </c>
      <c r="F10989" s="155" t="s">
        <v>13326</v>
      </c>
      <c r="G10989" s="162" t="s">
        <v>400</v>
      </c>
      <c r="H10989" s="155" t="str">
        <f>IF(Proc[[#This Row],[type]]="LFF (MDG-F)",MID(Proc[[#This Row],[Obj]],13,10),"")</f>
        <v/>
      </c>
      <c r="I10989" s="164"/>
      <c r="J10989" s="155" t="b">
        <f>Proc[[#This Row],[Requested]]=Proc[[#This Row],[CurrentParent]]</f>
        <v>1</v>
      </c>
      <c r="K10989" s="155" t="str">
        <f>IF(Proc[[#This Row],[Author]]="Marcela Urrego",VLOOKUP(LEFT(Proc[[#This Row],[Requested]],1),Table3[#All],2,0),VLOOKUP(Proc[[#This Row],[Author]],Table4[],2,0))</f>
        <v>HC</v>
      </c>
      <c r="L10989" s="155"/>
      <c r="M10989" s="140">
        <v>46134</v>
      </c>
      <c r="N10989" s="140"/>
      <c r="O10989" s="140"/>
      <c r="P10989" s="140" t="str">
        <f ca="1">IF(Proc[[#This Row],[DaysAgeing]]&gt;5,"yep","on track")</f>
        <v>on track</v>
      </c>
      <c r="Q10989" s="2">
        <f ca="1">IF(Proc[[#This Row],[DateClosed]]="",ABS(NETWORKDAYS(Proc[[#This Row],[DateOpened]],TODAY()))-1,ABS(NETWORKDAYS(Proc[[#This Row],[DateOpened]],Proc[[#This Row],[DateClosed]]))-1)</f>
        <v>4</v>
      </c>
      <c r="R10989" s="140" t="s">
        <v>415</v>
      </c>
      <c r="S10989" s="155"/>
      <c r="T10989" s="155"/>
    </row>
    <row r="10990" spans="1:20" hidden="1">
      <c r="A10990" s="162" t="s">
        <v>13308</v>
      </c>
      <c r="B10990" s="155" t="str">
        <f>IFERROR(VLOOKUP(Proc[[#This Row],[App]],Table2[],3,0),"open")</f>
        <v>ok</v>
      </c>
      <c r="C10990" s="164" t="s">
        <v>369</v>
      </c>
      <c r="D10990" t="s">
        <v>13317</v>
      </c>
      <c r="E10990" s="162" t="s">
        <v>13326</v>
      </c>
      <c r="F10990" s="155" t="s">
        <v>13326</v>
      </c>
      <c r="G10990" s="162" t="s">
        <v>406</v>
      </c>
      <c r="H10990" s="155" t="str">
        <f>IF(Proc[[#This Row],[type]]="LFF (MDG-F)",MID(Proc[[#This Row],[Obj]],13,10),"")</f>
        <v>SE50Z03104</v>
      </c>
      <c r="I10990" s="164"/>
      <c r="J10990" s="155" t="b">
        <f>Proc[[#This Row],[Requested]]=Proc[[#This Row],[CurrentParent]]</f>
        <v>1</v>
      </c>
      <c r="K10990" s="155" t="str">
        <f>IF(Proc[[#This Row],[Author]]="Marcela Urrego",VLOOKUP(LEFT(Proc[[#This Row],[Requested]],1),Table3[#All],2,0),VLOOKUP(Proc[[#This Row],[Author]],Table4[],2,0))</f>
        <v>HC</v>
      </c>
      <c r="L10990" s="155"/>
      <c r="M10990" s="140">
        <v>46134</v>
      </c>
      <c r="N10990" s="140"/>
      <c r="O10990" s="140"/>
      <c r="P10990" s="140" t="str">
        <f ca="1">IF(Proc[[#This Row],[DaysAgeing]]&gt;5,"yep","on track")</f>
        <v>on track</v>
      </c>
      <c r="Q10990" s="2">
        <f ca="1">IF(Proc[[#This Row],[DateClosed]]="",ABS(NETWORKDAYS(Proc[[#This Row],[DateOpened]],TODAY()))-1,ABS(NETWORKDAYS(Proc[[#This Row],[DateOpened]],Proc[[#This Row],[DateClosed]]))-1)</f>
        <v>4</v>
      </c>
      <c r="R10990" s="140" t="s">
        <v>415</v>
      </c>
      <c r="S10990" s="155"/>
      <c r="T10990" s="155"/>
    </row>
    <row r="10991" spans="1:20" hidden="1">
      <c r="A10991" s="162" t="s">
        <v>13308</v>
      </c>
      <c r="B10991" s="155" t="str">
        <f>IFERROR(VLOOKUP(Proc[[#This Row],[App]],Table2[],3,0),"open")</f>
        <v>ok</v>
      </c>
      <c r="C10991" s="164" t="s">
        <v>369</v>
      </c>
      <c r="D10991" t="s">
        <v>13318</v>
      </c>
      <c r="E10991" s="162" t="s">
        <v>13326</v>
      </c>
      <c r="F10991" s="155" t="s">
        <v>13326</v>
      </c>
      <c r="G10991" s="162" t="s">
        <v>406</v>
      </c>
      <c r="H10991" s="155" t="str">
        <f>IF(Proc[[#This Row],[type]]="LFF (MDG-F)",MID(Proc[[#This Row],[Obj]],13,10),"")</f>
        <v>EG50Z03104</v>
      </c>
      <c r="I10991" s="164"/>
      <c r="J10991" s="155" t="b">
        <f>Proc[[#This Row],[Requested]]=Proc[[#This Row],[CurrentParent]]</f>
        <v>1</v>
      </c>
      <c r="K10991" s="155" t="str">
        <f>IF(Proc[[#This Row],[Author]]="Marcela Urrego",VLOOKUP(LEFT(Proc[[#This Row],[Requested]],1),Table3[#All],2,0),VLOOKUP(Proc[[#This Row],[Author]],Table4[],2,0))</f>
        <v>HC</v>
      </c>
      <c r="L10991" s="155"/>
      <c r="M10991" s="140">
        <v>46134</v>
      </c>
      <c r="N10991" s="140"/>
      <c r="O10991" s="140"/>
      <c r="P10991" s="140" t="str">
        <f ca="1">IF(Proc[[#This Row],[DaysAgeing]]&gt;5,"yep","on track")</f>
        <v>on track</v>
      </c>
      <c r="Q10991" s="2">
        <f ca="1">IF(Proc[[#This Row],[DateClosed]]="",ABS(NETWORKDAYS(Proc[[#This Row],[DateOpened]],TODAY()))-1,ABS(NETWORKDAYS(Proc[[#This Row],[DateOpened]],Proc[[#This Row],[DateClosed]]))-1)</f>
        <v>4</v>
      </c>
      <c r="R10991" s="140" t="s">
        <v>415</v>
      </c>
      <c r="S10991" s="155"/>
      <c r="T10991" s="155"/>
    </row>
    <row r="10992" spans="1:20" hidden="1">
      <c r="A10992" s="162" t="s">
        <v>13308</v>
      </c>
      <c r="B10992" s="155" t="str">
        <f>IFERROR(VLOOKUP(Proc[[#This Row],[App]],Table2[],3,0),"open")</f>
        <v>ok</v>
      </c>
      <c r="C10992" s="164" t="s">
        <v>369</v>
      </c>
      <c r="D10992" t="s">
        <v>13319</v>
      </c>
      <c r="E10992" s="162" t="s">
        <v>13326</v>
      </c>
      <c r="F10992" s="155" t="s">
        <v>13326</v>
      </c>
      <c r="G10992" s="162" t="s">
        <v>400</v>
      </c>
      <c r="H10992" s="155" t="str">
        <f>IF(Proc[[#This Row],[type]]="LFF (MDG-F)",MID(Proc[[#This Row],[Obj]],13,10),"")</f>
        <v/>
      </c>
      <c r="I10992" s="164"/>
      <c r="J10992" s="155" t="b">
        <f>Proc[[#This Row],[Requested]]=Proc[[#This Row],[CurrentParent]]</f>
        <v>1</v>
      </c>
      <c r="K10992" s="155" t="str">
        <f>IF(Proc[[#This Row],[Author]]="Marcela Urrego",VLOOKUP(LEFT(Proc[[#This Row],[Requested]],1),Table3[#All],2,0),VLOOKUP(Proc[[#This Row],[Author]],Table4[],2,0))</f>
        <v>HC</v>
      </c>
      <c r="L10992" s="155"/>
      <c r="M10992" s="140">
        <v>46134</v>
      </c>
      <c r="N10992" s="140"/>
      <c r="O10992" s="140"/>
      <c r="P10992" s="140" t="str">
        <f ca="1">IF(Proc[[#This Row],[DaysAgeing]]&gt;5,"yep","on track")</f>
        <v>on track</v>
      </c>
      <c r="Q10992" s="2">
        <f ca="1">IF(Proc[[#This Row],[DateClosed]]="",ABS(NETWORKDAYS(Proc[[#This Row],[DateOpened]],TODAY()))-1,ABS(NETWORKDAYS(Proc[[#This Row],[DateOpened]],Proc[[#This Row],[DateClosed]]))-1)</f>
        <v>4</v>
      </c>
      <c r="R10992" s="140" t="s">
        <v>415</v>
      </c>
      <c r="S10992" s="155"/>
      <c r="T10992" s="155"/>
    </row>
    <row r="10993" spans="1:20" hidden="1">
      <c r="A10993" s="162" t="s">
        <v>13308</v>
      </c>
      <c r="B10993" s="155" t="str">
        <f>IFERROR(VLOOKUP(Proc[[#This Row],[App]],Table2[],3,0),"open")</f>
        <v>ok</v>
      </c>
      <c r="C10993" s="164" t="s">
        <v>369</v>
      </c>
      <c r="D10993" t="s">
        <v>13320</v>
      </c>
      <c r="E10993" s="162" t="s">
        <v>13326</v>
      </c>
      <c r="F10993" s="155" t="s">
        <v>13326</v>
      </c>
      <c r="G10993" s="162" t="s">
        <v>406</v>
      </c>
      <c r="H10993" s="155" t="str">
        <f>IF(Proc[[#This Row],[type]]="LFF (MDG-F)",MID(Proc[[#This Row],[Obj]],13,10),"")</f>
        <v>BE50Z03104</v>
      </c>
      <c r="I10993" s="164"/>
      <c r="J10993" s="155" t="b">
        <f>Proc[[#This Row],[Requested]]=Proc[[#This Row],[CurrentParent]]</f>
        <v>1</v>
      </c>
      <c r="K10993" s="155" t="str">
        <f>IF(Proc[[#This Row],[Author]]="Marcela Urrego",VLOOKUP(LEFT(Proc[[#This Row],[Requested]],1),Table3[#All],2,0),VLOOKUP(Proc[[#This Row],[Author]],Table4[],2,0))</f>
        <v>HC</v>
      </c>
      <c r="L10993" s="155"/>
      <c r="M10993" s="140">
        <v>46134</v>
      </c>
      <c r="N10993" s="140"/>
      <c r="O10993" s="140"/>
      <c r="P10993" s="140" t="str">
        <f ca="1">IF(Proc[[#This Row],[DaysAgeing]]&gt;5,"yep","on track")</f>
        <v>on track</v>
      </c>
      <c r="Q10993" s="2">
        <f ca="1">IF(Proc[[#This Row],[DateClosed]]="",ABS(NETWORKDAYS(Proc[[#This Row],[DateOpened]],TODAY()))-1,ABS(NETWORKDAYS(Proc[[#This Row],[DateOpened]],Proc[[#This Row],[DateClosed]]))-1)</f>
        <v>4</v>
      </c>
      <c r="R10993" s="140" t="s">
        <v>415</v>
      </c>
      <c r="S10993" s="155"/>
      <c r="T10993" s="155"/>
    </row>
    <row r="10994" spans="1:20" hidden="1">
      <c r="A10994" s="162" t="s">
        <v>13308</v>
      </c>
      <c r="B10994" s="155" t="str">
        <f>IFERROR(VLOOKUP(Proc[[#This Row],[App]],Table2[],3,0),"open")</f>
        <v>ok</v>
      </c>
      <c r="C10994" s="164" t="s">
        <v>369</v>
      </c>
      <c r="D10994" t="s">
        <v>13321</v>
      </c>
      <c r="E10994" s="162" t="s">
        <v>13326</v>
      </c>
      <c r="F10994" s="155" t="s">
        <v>13326</v>
      </c>
      <c r="G10994" s="162" t="s">
        <v>400</v>
      </c>
      <c r="H10994" s="155" t="str">
        <f>IF(Proc[[#This Row],[type]]="LFF (MDG-F)",MID(Proc[[#This Row],[Obj]],13,10),"")</f>
        <v/>
      </c>
      <c r="I10994" s="164"/>
      <c r="J10994" s="155" t="b">
        <f>Proc[[#This Row],[Requested]]=Proc[[#This Row],[CurrentParent]]</f>
        <v>1</v>
      </c>
      <c r="K10994" s="155" t="str">
        <f>IF(Proc[[#This Row],[Author]]="Marcela Urrego",VLOOKUP(LEFT(Proc[[#This Row],[Requested]],1),Table3[#All],2,0),VLOOKUP(Proc[[#This Row],[Author]],Table4[],2,0))</f>
        <v>HC</v>
      </c>
      <c r="L10994" s="155"/>
      <c r="M10994" s="140">
        <v>46134</v>
      </c>
      <c r="N10994" s="140"/>
      <c r="O10994" s="140"/>
      <c r="P10994" s="140" t="str">
        <f ca="1">IF(Proc[[#This Row],[DaysAgeing]]&gt;5,"yep","on track")</f>
        <v>on track</v>
      </c>
      <c r="Q10994" s="2">
        <f ca="1">IF(Proc[[#This Row],[DateClosed]]="",ABS(NETWORKDAYS(Proc[[#This Row],[DateOpened]],TODAY()))-1,ABS(NETWORKDAYS(Proc[[#This Row],[DateOpened]],Proc[[#This Row],[DateClosed]]))-1)</f>
        <v>4</v>
      </c>
      <c r="R10994" s="140" t="s">
        <v>415</v>
      </c>
      <c r="S10994" s="155"/>
      <c r="T10994" s="155"/>
    </row>
    <row r="10995" spans="1:20" hidden="1">
      <c r="A10995" s="162" t="s">
        <v>13308</v>
      </c>
      <c r="B10995" s="155" t="str">
        <f>IFERROR(VLOOKUP(Proc[[#This Row],[App]],Table2[],3,0),"open")</f>
        <v>ok</v>
      </c>
      <c r="C10995" s="164" t="s">
        <v>369</v>
      </c>
      <c r="D10995" t="s">
        <v>13322</v>
      </c>
      <c r="E10995" s="162" t="s">
        <v>13326</v>
      </c>
      <c r="F10995" s="155" t="s">
        <v>13326</v>
      </c>
      <c r="G10995" s="162" t="s">
        <v>406</v>
      </c>
      <c r="H10995" s="155" t="str">
        <f>IF(Proc[[#This Row],[type]]="LFF (MDG-F)",MID(Proc[[#This Row],[Obj]],13,10),"")</f>
        <v>CZ50Z03104</v>
      </c>
      <c r="I10995" s="164"/>
      <c r="J10995" s="155" t="b">
        <f>Proc[[#This Row],[Requested]]=Proc[[#This Row],[CurrentParent]]</f>
        <v>1</v>
      </c>
      <c r="K10995" s="155" t="str">
        <f>IF(Proc[[#This Row],[Author]]="Marcela Urrego",VLOOKUP(LEFT(Proc[[#This Row],[Requested]],1),Table3[#All],2,0),VLOOKUP(Proc[[#This Row],[Author]],Table4[],2,0))</f>
        <v>HC</v>
      </c>
      <c r="L10995" s="155"/>
      <c r="M10995" s="140">
        <v>46134</v>
      </c>
      <c r="N10995" s="140"/>
      <c r="O10995" s="140"/>
      <c r="P10995" s="140" t="str">
        <f ca="1">IF(Proc[[#This Row],[DaysAgeing]]&gt;5,"yep","on track")</f>
        <v>on track</v>
      </c>
      <c r="Q10995" s="2">
        <f ca="1">IF(Proc[[#This Row],[DateClosed]]="",ABS(NETWORKDAYS(Proc[[#This Row],[DateOpened]],TODAY()))-1,ABS(NETWORKDAYS(Proc[[#This Row],[DateOpened]],Proc[[#This Row],[DateClosed]]))-1)</f>
        <v>4</v>
      </c>
      <c r="R10995" s="140" t="s">
        <v>415</v>
      </c>
      <c r="S10995" s="155"/>
      <c r="T10995" s="155"/>
    </row>
    <row r="10996" spans="1:20" hidden="1">
      <c r="A10996" s="162" t="s">
        <v>13308</v>
      </c>
      <c r="B10996" s="155" t="str">
        <f>IFERROR(VLOOKUP(Proc[[#This Row],[App]],Table2[],3,0),"open")</f>
        <v>ok</v>
      </c>
      <c r="C10996" s="164" t="s">
        <v>369</v>
      </c>
      <c r="D10996" t="s">
        <v>13323</v>
      </c>
      <c r="E10996" s="162" t="s">
        <v>13326</v>
      </c>
      <c r="F10996" s="155" t="s">
        <v>13326</v>
      </c>
      <c r="G10996" s="162" t="s">
        <v>406</v>
      </c>
      <c r="H10996" s="155" t="str">
        <f>IF(Proc[[#This Row],[type]]="LFF (MDG-F)",MID(Proc[[#This Row],[Obj]],13,10),"")</f>
        <v>NL50Z03106</v>
      </c>
      <c r="I10996" s="164"/>
      <c r="J10996" s="155" t="b">
        <f>Proc[[#This Row],[Requested]]=Proc[[#This Row],[CurrentParent]]</f>
        <v>1</v>
      </c>
      <c r="K10996" s="155" t="str">
        <f>IF(Proc[[#This Row],[Author]]="Marcela Urrego",VLOOKUP(LEFT(Proc[[#This Row],[Requested]],1),Table3[#All],2,0),VLOOKUP(Proc[[#This Row],[Author]],Table4[],2,0))</f>
        <v>HC</v>
      </c>
      <c r="L10996" s="155"/>
      <c r="M10996" s="140">
        <v>46134</v>
      </c>
      <c r="N10996" s="140"/>
      <c r="O10996" s="140"/>
      <c r="P10996" s="140" t="str">
        <f ca="1">IF(Proc[[#This Row],[DaysAgeing]]&gt;5,"yep","on track")</f>
        <v>on track</v>
      </c>
      <c r="Q10996" s="2">
        <f ca="1">IF(Proc[[#This Row],[DateClosed]]="",ABS(NETWORKDAYS(Proc[[#This Row],[DateOpened]],TODAY()))-1,ABS(NETWORKDAYS(Proc[[#This Row],[DateOpened]],Proc[[#This Row],[DateClosed]]))-1)</f>
        <v>4</v>
      </c>
      <c r="R10996" s="140" t="s">
        <v>415</v>
      </c>
      <c r="S10996" s="155"/>
      <c r="T10996" s="155"/>
    </row>
    <row r="10997" spans="1:20" hidden="1">
      <c r="A10997" s="162" t="s">
        <v>13308</v>
      </c>
      <c r="B10997" s="155" t="str">
        <f>IFERROR(VLOOKUP(Proc[[#This Row],[App]],Table2[],3,0),"open")</f>
        <v>ok</v>
      </c>
      <c r="C10997" s="164" t="s">
        <v>369</v>
      </c>
      <c r="D10997" t="s">
        <v>13324</v>
      </c>
      <c r="E10997" s="162" t="s">
        <v>13326</v>
      </c>
      <c r="F10997" s="155" t="s">
        <v>13326</v>
      </c>
      <c r="G10997" s="162" t="s">
        <v>406</v>
      </c>
      <c r="H10997" s="155" t="str">
        <f>IF(Proc[[#This Row],[type]]="LFF (MDG-F)",MID(Proc[[#This Row],[Obj]],13,10),"")</f>
        <v>AT50R03104</v>
      </c>
      <c r="I10997" s="164"/>
      <c r="J10997" s="155" t="b">
        <f>Proc[[#This Row],[Requested]]=Proc[[#This Row],[CurrentParent]]</f>
        <v>1</v>
      </c>
      <c r="K10997" s="155" t="str">
        <f>IF(Proc[[#This Row],[Author]]="Marcela Urrego",VLOOKUP(LEFT(Proc[[#This Row],[Requested]],1),Table3[#All],2,0),VLOOKUP(Proc[[#This Row],[Author]],Table4[],2,0))</f>
        <v>HC</v>
      </c>
      <c r="L10997" s="155"/>
      <c r="M10997" s="140">
        <v>46134</v>
      </c>
      <c r="N10997" s="140"/>
      <c r="O10997" s="140"/>
      <c r="P10997" s="140" t="str">
        <f ca="1">IF(Proc[[#This Row],[DaysAgeing]]&gt;5,"yep","on track")</f>
        <v>on track</v>
      </c>
      <c r="Q10997" s="2">
        <f ca="1">IF(Proc[[#This Row],[DateClosed]]="",ABS(NETWORKDAYS(Proc[[#This Row],[DateOpened]],TODAY()))-1,ABS(NETWORKDAYS(Proc[[#This Row],[DateOpened]],Proc[[#This Row],[DateClosed]]))-1)</f>
        <v>4</v>
      </c>
      <c r="R10997" s="140" t="s">
        <v>415</v>
      </c>
      <c r="S10997" s="155"/>
      <c r="T10997" s="155"/>
    </row>
    <row r="10998" spans="1:20" hidden="1">
      <c r="A10998" s="162" t="s">
        <v>13308</v>
      </c>
      <c r="B10998" s="155" t="str">
        <f>IFERROR(VLOOKUP(Proc[[#This Row],[App]],Table2[],3,0),"open")</f>
        <v>ok</v>
      </c>
      <c r="C10998" s="164" t="s">
        <v>369</v>
      </c>
      <c r="D10998" t="s">
        <v>13325</v>
      </c>
      <c r="E10998" s="162" t="s">
        <v>13326</v>
      </c>
      <c r="F10998" s="155" t="s">
        <v>13326</v>
      </c>
      <c r="G10998" s="162" t="s">
        <v>400</v>
      </c>
      <c r="H10998" s="155" t="str">
        <f>IF(Proc[[#This Row],[type]]="LFF (MDG-F)",MID(Proc[[#This Row],[Obj]],13,10),"")</f>
        <v/>
      </c>
      <c r="I10998" s="164"/>
      <c r="J10998" s="155" t="b">
        <f>Proc[[#This Row],[Requested]]=Proc[[#This Row],[CurrentParent]]</f>
        <v>1</v>
      </c>
      <c r="K10998" s="155" t="str">
        <f>IF(Proc[[#This Row],[Author]]="Marcela Urrego",VLOOKUP(LEFT(Proc[[#This Row],[Requested]],1),Table3[#All],2,0),VLOOKUP(Proc[[#This Row],[Author]],Table4[],2,0))</f>
        <v>HC</v>
      </c>
      <c r="L10998" s="155"/>
      <c r="M10998" s="140">
        <v>46134</v>
      </c>
      <c r="N10998" s="140"/>
      <c r="O10998" s="140"/>
      <c r="P10998" s="140" t="str">
        <f ca="1">IF(Proc[[#This Row],[DaysAgeing]]&gt;5,"yep","on track")</f>
        <v>on track</v>
      </c>
      <c r="Q10998" s="2">
        <f ca="1">IF(Proc[[#This Row],[DateClosed]]="",ABS(NETWORKDAYS(Proc[[#This Row],[DateOpened]],TODAY()))-1,ABS(NETWORKDAYS(Proc[[#This Row],[DateOpened]],Proc[[#This Row],[DateClosed]]))-1)</f>
        <v>4</v>
      </c>
      <c r="R10998" s="140" t="s">
        <v>415</v>
      </c>
      <c r="S10998" s="155"/>
      <c r="T10998" s="155"/>
    </row>
    <row r="10999" spans="1:20" hidden="1">
      <c r="A10999" t="s">
        <v>13327</v>
      </c>
      <c r="B10999" s="155" t="str">
        <f>IFERROR(VLOOKUP(Proc[[#This Row],[App]],Table2[],3,0),"open")</f>
        <v>ok</v>
      </c>
      <c r="C10999" s="164" t="s">
        <v>369</v>
      </c>
      <c r="D10999" t="s">
        <v>11773</v>
      </c>
      <c r="E10999" s="164" t="s">
        <v>13300</v>
      </c>
      <c r="F10999" s="155" t="s">
        <v>13300</v>
      </c>
      <c r="G10999" s="164" t="s">
        <v>400</v>
      </c>
      <c r="H10999" s="155" t="str">
        <f>IF(Proc[[#This Row],[type]]="LFF (MDG-F)",MID(Proc[[#This Row],[Obj]],13,10),"")</f>
        <v/>
      </c>
      <c r="I10999" s="164"/>
      <c r="J10999" s="155" t="b">
        <f>Proc[[#This Row],[Requested]]=Proc[[#This Row],[CurrentParent]]</f>
        <v>1</v>
      </c>
      <c r="K10999" s="155" t="str">
        <f>IF(Proc[[#This Row],[Author]]="Marcela Urrego",VLOOKUP(LEFT(Proc[[#This Row],[Requested]],1),Table3[#All],2,0),VLOOKUP(Proc[[#This Row],[Author]],Table4[],2,0))</f>
        <v>HC</v>
      </c>
      <c r="L10999" s="155"/>
      <c r="M10999" s="140">
        <v>46134</v>
      </c>
      <c r="N10999" s="140"/>
      <c r="O10999" s="140"/>
      <c r="P10999" s="140" t="str">
        <f ca="1">IF(Proc[[#This Row],[DaysAgeing]]&gt;5,"yep","on track")</f>
        <v>on track</v>
      </c>
      <c r="Q10999" s="2">
        <f ca="1">IF(Proc[[#This Row],[DateClosed]]="",ABS(NETWORKDAYS(Proc[[#This Row],[DateOpened]],TODAY()))-1,ABS(NETWORKDAYS(Proc[[#This Row],[DateOpened]],Proc[[#This Row],[DateClosed]]))-1)</f>
        <v>4</v>
      </c>
      <c r="R10999" s="140" t="s">
        <v>7402</v>
      </c>
      <c r="S10999" s="155"/>
      <c r="T10999" s="155"/>
    </row>
    <row r="11000" spans="1:20" hidden="1">
      <c r="A11000" t="s">
        <v>13332</v>
      </c>
      <c r="B11000" s="155" t="str">
        <f>IFERROR(VLOOKUP(Proc[[#This Row],[App]],Table2[],3,0),"open")</f>
        <v>ok</v>
      </c>
      <c r="C11000" s="164" t="s">
        <v>369</v>
      </c>
      <c r="D11000" t="s">
        <v>13330</v>
      </c>
      <c r="E11000" t="s">
        <v>4035</v>
      </c>
      <c r="F11000" s="155" t="s">
        <v>4035</v>
      </c>
      <c r="G11000" t="s">
        <v>400</v>
      </c>
      <c r="H11000" s="155" t="str">
        <f>IF(Proc[[#This Row],[type]]="LFF (MDG-F)",MID(Proc[[#This Row],[Obj]],13,10),"")</f>
        <v/>
      </c>
      <c r="I11000" s="164"/>
      <c r="J11000" s="155" t="b">
        <f>Proc[[#This Row],[Requested]]=Proc[[#This Row],[CurrentParent]]</f>
        <v>1</v>
      </c>
      <c r="K11000" s="155" t="str">
        <f>IF(Proc[[#This Row],[Author]]="Marcela Urrego",VLOOKUP(LEFT(Proc[[#This Row],[Requested]],1),Table3[#All],2,0),VLOOKUP(Proc[[#This Row],[Author]],Table4[],2,0))</f>
        <v>HC</v>
      </c>
      <c r="L11000" s="155"/>
      <c r="M11000" s="140">
        <v>46134</v>
      </c>
      <c r="N11000" s="140"/>
      <c r="O11000" s="140"/>
      <c r="P11000" s="140" t="str">
        <f ca="1">IF(Proc[[#This Row],[DaysAgeing]]&gt;5,"yep","on track")</f>
        <v>on track</v>
      </c>
      <c r="Q11000" s="2">
        <f ca="1">IF(Proc[[#This Row],[DateClosed]]="",ABS(NETWORKDAYS(Proc[[#This Row],[DateOpened]],TODAY()))-1,ABS(NETWORKDAYS(Proc[[#This Row],[DateOpened]],Proc[[#This Row],[DateClosed]]))-1)</f>
        <v>4</v>
      </c>
      <c r="R11000" s="140" t="s">
        <v>13333</v>
      </c>
      <c r="S11000" s="155"/>
      <c r="T11000" s="155"/>
    </row>
    <row r="11001" spans="1:20" hidden="1">
      <c r="A11001" s="164" t="s">
        <v>13332</v>
      </c>
      <c r="B11001" s="155" t="str">
        <f>IFERROR(VLOOKUP(Proc[[#This Row],[App]],Table2[],3,0),"open")</f>
        <v>ok</v>
      </c>
      <c r="C11001" s="164" t="s">
        <v>369</v>
      </c>
      <c r="D11001" t="s">
        <v>13331</v>
      </c>
      <c r="E11001" t="s">
        <v>4035</v>
      </c>
      <c r="F11001" s="155" t="s">
        <v>4035</v>
      </c>
      <c r="G11001" s="164" t="s">
        <v>400</v>
      </c>
      <c r="H11001" s="155" t="str">
        <f>IF(Proc[[#This Row],[type]]="LFF (MDG-F)",MID(Proc[[#This Row],[Obj]],13,10),"")</f>
        <v/>
      </c>
      <c r="I11001" s="164"/>
      <c r="J11001" s="155" t="b">
        <f>Proc[[#This Row],[Requested]]=Proc[[#This Row],[CurrentParent]]</f>
        <v>1</v>
      </c>
      <c r="K11001" s="155" t="str">
        <f>IF(Proc[[#This Row],[Author]]="Marcela Urrego",VLOOKUP(LEFT(Proc[[#This Row],[Requested]],1),Table3[#All],2,0),VLOOKUP(Proc[[#This Row],[Author]],Table4[],2,0))</f>
        <v>HC</v>
      </c>
      <c r="L11001" s="155"/>
      <c r="M11001" s="140">
        <v>46134</v>
      </c>
      <c r="N11001" s="140"/>
      <c r="O11001" s="140"/>
      <c r="P11001" s="140" t="str">
        <f ca="1">IF(Proc[[#This Row],[DaysAgeing]]&gt;5,"yep","on track")</f>
        <v>on track</v>
      </c>
      <c r="Q11001" s="2">
        <f ca="1">IF(Proc[[#This Row],[DateClosed]]="",ABS(NETWORKDAYS(Proc[[#This Row],[DateOpened]],TODAY()))-1,ABS(NETWORKDAYS(Proc[[#This Row],[DateOpened]],Proc[[#This Row],[DateClosed]]))-1)</f>
        <v>4</v>
      </c>
      <c r="R11001" s="140" t="s">
        <v>13333</v>
      </c>
      <c r="S11001" s="155"/>
      <c r="T11001" s="155"/>
    </row>
    <row r="11002" spans="1:20">
      <c r="A11002" t="s">
        <v>13334</v>
      </c>
      <c r="B11002" s="155" t="str">
        <f>IFERROR(VLOOKUP(Proc[[#This Row],[App]],Table2[],3,0),"open")</f>
        <v>open</v>
      </c>
      <c r="C11002" s="164" t="s">
        <v>370</v>
      </c>
      <c r="D11002" t="s">
        <v>13299</v>
      </c>
      <c r="E11002" s="158" t="s">
        <v>11862</v>
      </c>
      <c r="F11002" s="155" t="s">
        <v>13300</v>
      </c>
      <c r="G11002" t="s">
        <v>406</v>
      </c>
      <c r="H11002" s="155" t="str">
        <f>IF(Proc[[#This Row],[type]]="LFF (MDG-F)",MID(Proc[[#This Row],[Obj]],13,10),"")</f>
        <v>CN50C07007</v>
      </c>
      <c r="I11002" s="164"/>
      <c r="J11002" s="155" t="b">
        <f>Proc[[#This Row],[Requested]]=Proc[[#This Row],[CurrentParent]]</f>
        <v>0</v>
      </c>
      <c r="K11002" s="155" t="str">
        <f>IF(Proc[[#This Row],[Author]]="Marcela Urrego",VLOOKUP(LEFT(Proc[[#This Row],[Requested]],1),Table3[#All],2,0),VLOOKUP(Proc[[#This Row],[Author]],Table4[],2,0))</f>
        <v>HC</v>
      </c>
      <c r="L11002" s="155"/>
      <c r="M11002" s="140">
        <v>46136</v>
      </c>
      <c r="N11002" s="140"/>
      <c r="O11002" s="140"/>
      <c r="P11002" s="140" t="str">
        <f ca="1">IF(Proc[[#This Row],[DaysAgeing]]&gt;5,"yep","on track")</f>
        <v>on track</v>
      </c>
      <c r="Q11002" s="2">
        <f ca="1">IF(Proc[[#This Row],[DateClosed]]="",ABS(NETWORKDAYS(Proc[[#This Row],[DateOpened]],TODAY()))-1,ABS(NETWORKDAYS(Proc[[#This Row],[DateOpened]],Proc[[#This Row],[DateClosed]]))-1)</f>
        <v>2</v>
      </c>
      <c r="R11002" s="140" t="s">
        <v>7402</v>
      </c>
      <c r="S11002" s="155"/>
      <c r="T11002" s="155"/>
    </row>
    <row r="11003" spans="1:20" hidden="1">
      <c r="A11003" t="s">
        <v>13335</v>
      </c>
      <c r="B11003" s="155" t="str">
        <f>IFERROR(VLOOKUP(Proc[[#This Row],[App]],Table2[],3,0),"open")</f>
        <v>open</v>
      </c>
      <c r="C11003" s="164" t="s">
        <v>369</v>
      </c>
      <c r="D11003" t="s">
        <v>13336</v>
      </c>
      <c r="E11003" t="s">
        <v>11699</v>
      </c>
      <c r="F11003" s="155" t="s">
        <v>11699</v>
      </c>
      <c r="G11003" t="s">
        <v>400</v>
      </c>
      <c r="H11003" s="155" t="str">
        <f>IF(Proc[[#This Row],[type]]="LFF (MDG-F)",MID(Proc[[#This Row],[Obj]],13,10),"")</f>
        <v/>
      </c>
      <c r="I11003" s="164"/>
      <c r="J11003" s="155" t="b">
        <f>Proc[[#This Row],[Requested]]=Proc[[#This Row],[CurrentParent]]</f>
        <v>1</v>
      </c>
      <c r="K11003" s="155" t="str">
        <f>IF(Proc[[#This Row],[Author]]="Marcela Urrego",VLOOKUP(LEFT(Proc[[#This Row],[Requested]],1),Table3[#All],2,0),VLOOKUP(Proc[[#This Row],[Author]],Table4[],2,0))</f>
        <v>HC</v>
      </c>
      <c r="L11003" s="155"/>
      <c r="M11003" s="140">
        <v>46139</v>
      </c>
      <c r="N11003" s="140"/>
      <c r="O11003" s="140"/>
      <c r="P11003" s="140" t="str">
        <f ca="1">IF(Proc[[#This Row],[DaysAgeing]]&gt;5,"yep","on track")</f>
        <v>on track</v>
      </c>
      <c r="Q11003" s="2">
        <f ca="1">IF(Proc[[#This Row],[DateClosed]]="",ABS(NETWORKDAYS(Proc[[#This Row],[DateOpened]],TODAY()))-1,ABS(NETWORKDAYS(Proc[[#This Row],[DateOpened]],Proc[[#This Row],[DateClosed]]))-1)</f>
        <v>1</v>
      </c>
      <c r="R11003" s="140" t="s">
        <v>476</v>
      </c>
      <c r="S11003" s="155"/>
      <c r="T11003" s="155"/>
    </row>
    <row r="11004" spans="1:20" hidden="1">
      <c r="A11004" s="164" t="s">
        <v>13335</v>
      </c>
      <c r="B11004" s="155" t="str">
        <f>IFERROR(VLOOKUP(Proc[[#This Row],[App]],Table2[],3,0),"open")</f>
        <v>open</v>
      </c>
      <c r="C11004" s="164" t="s">
        <v>369</v>
      </c>
      <c r="D11004" t="s">
        <v>13337</v>
      </c>
      <c r="E11004" s="164" t="s">
        <v>11699</v>
      </c>
      <c r="F11004" s="155" t="s">
        <v>11699</v>
      </c>
      <c r="G11004" s="164" t="s">
        <v>400</v>
      </c>
      <c r="H11004" s="155" t="str">
        <f>IF(Proc[[#This Row],[type]]="LFF (MDG-F)",MID(Proc[[#This Row],[Obj]],13,10),"")</f>
        <v/>
      </c>
      <c r="I11004" s="164"/>
      <c r="J11004" s="155" t="b">
        <f>Proc[[#This Row],[Requested]]=Proc[[#This Row],[CurrentParent]]</f>
        <v>1</v>
      </c>
      <c r="K11004" s="155" t="str">
        <f>IF(Proc[[#This Row],[Author]]="Marcela Urrego",VLOOKUP(LEFT(Proc[[#This Row],[Requested]],1),Table3[#All],2,0),VLOOKUP(Proc[[#This Row],[Author]],Table4[],2,0))</f>
        <v>HC</v>
      </c>
      <c r="L11004" s="155"/>
      <c r="M11004" s="140">
        <v>46139</v>
      </c>
      <c r="N11004" s="140"/>
      <c r="O11004" s="140"/>
      <c r="P11004" s="140" t="str">
        <f ca="1">IF(Proc[[#This Row],[DaysAgeing]]&gt;5,"yep","on track")</f>
        <v>on track</v>
      </c>
      <c r="Q11004" s="2">
        <f ca="1">IF(Proc[[#This Row],[DateClosed]]="",ABS(NETWORKDAYS(Proc[[#This Row],[DateOpened]],TODAY()))-1,ABS(NETWORKDAYS(Proc[[#This Row],[DateOpened]],Proc[[#This Row],[DateClosed]]))-1)</f>
        <v>1</v>
      </c>
      <c r="R11004" s="140" t="s">
        <v>476</v>
      </c>
      <c r="S11004" s="155"/>
      <c r="T11004" s="155"/>
    </row>
    <row r="11005" spans="1:20" hidden="1">
      <c r="A11005" s="164" t="s">
        <v>13335</v>
      </c>
      <c r="B11005" s="155" t="str">
        <f>IFERROR(VLOOKUP(Proc[[#This Row],[App]],Table2[],3,0),"open")</f>
        <v>open</v>
      </c>
      <c r="C11005" s="164" t="s">
        <v>369</v>
      </c>
      <c r="D11005" t="s">
        <v>13338</v>
      </c>
      <c r="E11005" s="164" t="s">
        <v>11699</v>
      </c>
      <c r="F11005" s="155" t="s">
        <v>11699</v>
      </c>
      <c r="G11005" s="164" t="s">
        <v>400</v>
      </c>
      <c r="H11005" s="155" t="str">
        <f>IF(Proc[[#This Row],[type]]="LFF (MDG-F)",MID(Proc[[#This Row],[Obj]],13,10),"")</f>
        <v/>
      </c>
      <c r="I11005" s="164"/>
      <c r="J11005" s="155" t="b">
        <f>Proc[[#This Row],[Requested]]=Proc[[#This Row],[CurrentParent]]</f>
        <v>1</v>
      </c>
      <c r="K11005" s="155" t="str">
        <f>IF(Proc[[#This Row],[Author]]="Marcela Urrego",VLOOKUP(LEFT(Proc[[#This Row],[Requested]],1),Table3[#All],2,0),VLOOKUP(Proc[[#This Row],[Author]],Table4[],2,0))</f>
        <v>HC</v>
      </c>
      <c r="L11005" s="155"/>
      <c r="M11005" s="140">
        <v>46139</v>
      </c>
      <c r="N11005" s="140"/>
      <c r="O11005" s="140"/>
      <c r="P11005" s="140" t="str">
        <f ca="1">IF(Proc[[#This Row],[DaysAgeing]]&gt;5,"yep","on track")</f>
        <v>on track</v>
      </c>
      <c r="Q11005" s="2">
        <f ca="1">IF(Proc[[#This Row],[DateClosed]]="",ABS(NETWORKDAYS(Proc[[#This Row],[DateOpened]],TODAY()))-1,ABS(NETWORKDAYS(Proc[[#This Row],[DateOpened]],Proc[[#This Row],[DateClosed]]))-1)</f>
        <v>1</v>
      </c>
      <c r="R11005" s="140" t="s">
        <v>476</v>
      </c>
      <c r="S11005" s="155"/>
      <c r="T11005" s="155"/>
    </row>
    <row r="11006" spans="1:20" hidden="1">
      <c r="A11006" s="164" t="s">
        <v>13335</v>
      </c>
      <c r="B11006" s="155" t="str">
        <f>IFERROR(VLOOKUP(Proc[[#This Row],[App]],Table2[],3,0),"open")</f>
        <v>open</v>
      </c>
      <c r="C11006" s="164" t="s">
        <v>369</v>
      </c>
      <c r="D11006" t="s">
        <v>13339</v>
      </c>
      <c r="E11006" s="164" t="s">
        <v>11699</v>
      </c>
      <c r="F11006" s="155" t="s">
        <v>11699</v>
      </c>
      <c r="G11006" s="164" t="s">
        <v>400</v>
      </c>
      <c r="H11006" s="155" t="str">
        <f>IF(Proc[[#This Row],[type]]="LFF (MDG-F)",MID(Proc[[#This Row],[Obj]],13,10),"")</f>
        <v/>
      </c>
      <c r="I11006" s="164"/>
      <c r="J11006" s="155" t="b">
        <f>Proc[[#This Row],[Requested]]=Proc[[#This Row],[CurrentParent]]</f>
        <v>1</v>
      </c>
      <c r="K11006" s="155" t="str">
        <f>IF(Proc[[#This Row],[Author]]="Marcela Urrego",VLOOKUP(LEFT(Proc[[#This Row],[Requested]],1),Table3[#All],2,0),VLOOKUP(Proc[[#This Row],[Author]],Table4[],2,0))</f>
        <v>HC</v>
      </c>
      <c r="L11006" s="155"/>
      <c r="M11006" s="140">
        <v>46139</v>
      </c>
      <c r="N11006" s="140"/>
      <c r="O11006" s="140"/>
      <c r="P11006" s="140" t="str">
        <f ca="1">IF(Proc[[#This Row],[DaysAgeing]]&gt;5,"yep","on track")</f>
        <v>on track</v>
      </c>
      <c r="Q11006" s="2">
        <f ca="1">IF(Proc[[#This Row],[DateClosed]]="",ABS(NETWORKDAYS(Proc[[#This Row],[DateOpened]],TODAY()))-1,ABS(NETWORKDAYS(Proc[[#This Row],[DateOpened]],Proc[[#This Row],[DateClosed]]))-1)</f>
        <v>1</v>
      </c>
      <c r="R11006" s="140" t="s">
        <v>476</v>
      </c>
      <c r="S11006" s="155"/>
      <c r="T11006" s="155"/>
    </row>
    <row r="11007" spans="1:20" hidden="1">
      <c r="A11007" s="164" t="s">
        <v>13335</v>
      </c>
      <c r="B11007" s="155" t="str">
        <f>IFERROR(VLOOKUP(Proc[[#This Row],[App]],Table2[],3,0),"open")</f>
        <v>open</v>
      </c>
      <c r="C11007" s="164" t="s">
        <v>369</v>
      </c>
      <c r="D11007" t="s">
        <v>13340</v>
      </c>
      <c r="E11007" s="164" t="s">
        <v>11699</v>
      </c>
      <c r="F11007" s="155" t="s">
        <v>11699</v>
      </c>
      <c r="G11007" s="164" t="s">
        <v>400</v>
      </c>
      <c r="H11007" s="155" t="str">
        <f>IF(Proc[[#This Row],[type]]="LFF (MDG-F)",MID(Proc[[#This Row],[Obj]],13,10),"")</f>
        <v/>
      </c>
      <c r="I11007" s="164"/>
      <c r="J11007" s="155" t="b">
        <f>Proc[[#This Row],[Requested]]=Proc[[#This Row],[CurrentParent]]</f>
        <v>1</v>
      </c>
      <c r="K11007" s="155" t="str">
        <f>IF(Proc[[#This Row],[Author]]="Marcela Urrego",VLOOKUP(LEFT(Proc[[#This Row],[Requested]],1),Table3[#All],2,0),VLOOKUP(Proc[[#This Row],[Author]],Table4[],2,0))</f>
        <v>HC</v>
      </c>
      <c r="L11007" s="155"/>
      <c r="M11007" s="140">
        <v>46139</v>
      </c>
      <c r="N11007" s="140"/>
      <c r="O11007" s="140"/>
      <c r="P11007" s="140" t="str">
        <f ca="1">IF(Proc[[#This Row],[DaysAgeing]]&gt;5,"yep","on track")</f>
        <v>on track</v>
      </c>
      <c r="Q11007" s="2">
        <f ca="1">IF(Proc[[#This Row],[DateClosed]]="",ABS(NETWORKDAYS(Proc[[#This Row],[DateOpened]],TODAY()))-1,ABS(NETWORKDAYS(Proc[[#This Row],[DateOpened]],Proc[[#This Row],[DateClosed]]))-1)</f>
        <v>1</v>
      </c>
      <c r="R11007" s="140" t="s">
        <v>476</v>
      </c>
      <c r="S11007" s="155"/>
      <c r="T11007" s="155"/>
    </row>
    <row r="11008" spans="1:20" hidden="1">
      <c r="A11008" s="164" t="s">
        <v>13335</v>
      </c>
      <c r="B11008" s="155" t="str">
        <f>IFERROR(VLOOKUP(Proc[[#This Row],[App]],Table2[],3,0),"open")</f>
        <v>open</v>
      </c>
      <c r="C11008" s="164" t="s">
        <v>369</v>
      </c>
      <c r="D11008" t="s">
        <v>13341</v>
      </c>
      <c r="E11008" s="164" t="s">
        <v>11699</v>
      </c>
      <c r="F11008" s="155" t="s">
        <v>11699</v>
      </c>
      <c r="G11008" s="164" t="s">
        <v>400</v>
      </c>
      <c r="H11008" s="155" t="str">
        <f>IF(Proc[[#This Row],[type]]="LFF (MDG-F)",MID(Proc[[#This Row],[Obj]],13,10),"")</f>
        <v/>
      </c>
      <c r="I11008" s="164"/>
      <c r="J11008" s="155" t="b">
        <f>Proc[[#This Row],[Requested]]=Proc[[#This Row],[CurrentParent]]</f>
        <v>1</v>
      </c>
      <c r="K11008" s="155" t="str">
        <f>IF(Proc[[#This Row],[Author]]="Marcela Urrego",VLOOKUP(LEFT(Proc[[#This Row],[Requested]],1),Table3[#All],2,0),VLOOKUP(Proc[[#This Row],[Author]],Table4[],2,0))</f>
        <v>HC</v>
      </c>
      <c r="L11008" s="155"/>
      <c r="M11008" s="140">
        <v>46139</v>
      </c>
      <c r="N11008" s="140"/>
      <c r="O11008" s="140"/>
      <c r="P11008" s="140" t="str">
        <f ca="1">IF(Proc[[#This Row],[DaysAgeing]]&gt;5,"yep","on track")</f>
        <v>on track</v>
      </c>
      <c r="Q11008" s="2">
        <f ca="1">IF(Proc[[#This Row],[DateClosed]]="",ABS(NETWORKDAYS(Proc[[#This Row],[DateOpened]],TODAY()))-1,ABS(NETWORKDAYS(Proc[[#This Row],[DateOpened]],Proc[[#This Row],[DateClosed]]))-1)</f>
        <v>1</v>
      </c>
      <c r="R11008" s="140" t="s">
        <v>476</v>
      </c>
      <c r="S11008" s="155"/>
      <c r="T11008" s="155"/>
    </row>
    <row r="11009" spans="1:20">
      <c r="A11009" s="164" t="s">
        <v>13335</v>
      </c>
      <c r="B11009" s="155" t="str">
        <f>IFERROR(VLOOKUP(Proc[[#This Row],[App]],Table2[],3,0),"open")</f>
        <v>open</v>
      </c>
      <c r="C11009" s="164" t="s">
        <v>370</v>
      </c>
      <c r="D11009" t="s">
        <v>13342</v>
      </c>
      <c r="E11009" s="164" t="s">
        <v>11699</v>
      </c>
      <c r="F11009" s="155" t="s">
        <v>13785</v>
      </c>
      <c r="G11009" s="164" t="s">
        <v>406</v>
      </c>
      <c r="H11009" s="155" t="str">
        <f>IF(Proc[[#This Row],[type]]="LFF (MDG-F)",MID(Proc[[#This Row],[Obj]],13,10),"")</f>
        <v>IT50R0B001</v>
      </c>
      <c r="I11009" s="164"/>
      <c r="J11009" s="155" t="b">
        <f>Proc[[#This Row],[Requested]]=Proc[[#This Row],[CurrentParent]]</f>
        <v>0</v>
      </c>
      <c r="K11009" s="155" t="str">
        <f>IF(Proc[[#This Row],[Author]]="Marcela Urrego",VLOOKUP(LEFT(Proc[[#This Row],[Requested]],1),Table3[#All],2,0),VLOOKUP(Proc[[#This Row],[Author]],Table4[],2,0))</f>
        <v>HC</v>
      </c>
      <c r="L11009" s="155"/>
      <c r="M11009" s="140">
        <v>46139</v>
      </c>
      <c r="N11009" s="140"/>
      <c r="O11009" s="140"/>
      <c r="P11009" s="140" t="str">
        <f ca="1">IF(Proc[[#This Row],[DaysAgeing]]&gt;5,"yep","on track")</f>
        <v>on track</v>
      </c>
      <c r="Q11009" s="2">
        <f ca="1">IF(Proc[[#This Row],[DateClosed]]="",ABS(NETWORKDAYS(Proc[[#This Row],[DateOpened]],TODAY()))-1,ABS(NETWORKDAYS(Proc[[#This Row],[DateOpened]],Proc[[#This Row],[DateClosed]]))-1)</f>
        <v>1</v>
      </c>
      <c r="R11009" s="140" t="s">
        <v>476</v>
      </c>
      <c r="S11009" s="155"/>
      <c r="T11009" s="155"/>
    </row>
    <row r="11010" spans="1:20" hidden="1">
      <c r="A11010" s="164" t="s">
        <v>13335</v>
      </c>
      <c r="B11010" s="155" t="str">
        <f>IFERROR(VLOOKUP(Proc[[#This Row],[App]],Table2[],3,0),"open")</f>
        <v>open</v>
      </c>
      <c r="C11010" s="164" t="s">
        <v>369</v>
      </c>
      <c r="D11010" t="s">
        <v>13343</v>
      </c>
      <c r="E11010" s="164" t="s">
        <v>11699</v>
      </c>
      <c r="F11010" s="155" t="s">
        <v>11699</v>
      </c>
      <c r="G11010" s="164" t="s">
        <v>400</v>
      </c>
      <c r="H11010" s="155" t="str">
        <f>IF(Proc[[#This Row],[type]]="LFF (MDG-F)",MID(Proc[[#This Row],[Obj]],13,10),"")</f>
        <v/>
      </c>
      <c r="I11010" s="164"/>
      <c r="J11010" s="155" t="b">
        <f>Proc[[#This Row],[Requested]]=Proc[[#This Row],[CurrentParent]]</f>
        <v>1</v>
      </c>
      <c r="K11010" s="155" t="str">
        <f>IF(Proc[[#This Row],[Author]]="Marcela Urrego",VLOOKUP(LEFT(Proc[[#This Row],[Requested]],1),Table3[#All],2,0),VLOOKUP(Proc[[#This Row],[Author]],Table4[],2,0))</f>
        <v>HC</v>
      </c>
      <c r="L11010" s="155"/>
      <c r="M11010" s="140">
        <v>46139</v>
      </c>
      <c r="N11010" s="140"/>
      <c r="O11010" s="140"/>
      <c r="P11010" s="140" t="str">
        <f ca="1">IF(Proc[[#This Row],[DaysAgeing]]&gt;5,"yep","on track")</f>
        <v>on track</v>
      </c>
      <c r="Q11010" s="2">
        <f ca="1">IF(Proc[[#This Row],[DateClosed]]="",ABS(NETWORKDAYS(Proc[[#This Row],[DateOpened]],TODAY()))-1,ABS(NETWORKDAYS(Proc[[#This Row],[DateOpened]],Proc[[#This Row],[DateClosed]]))-1)</f>
        <v>1</v>
      </c>
      <c r="R11010" s="140" t="s">
        <v>476</v>
      </c>
      <c r="S11010" s="155"/>
      <c r="T11010" s="155"/>
    </row>
    <row r="11011" spans="1:20" hidden="1">
      <c r="A11011" s="164" t="s">
        <v>13335</v>
      </c>
      <c r="B11011" s="155" t="str">
        <f>IFERROR(VLOOKUP(Proc[[#This Row],[App]],Table2[],3,0),"open")</f>
        <v>open</v>
      </c>
      <c r="C11011" s="164" t="s">
        <v>369</v>
      </c>
      <c r="D11011" t="s">
        <v>13344</v>
      </c>
      <c r="E11011" s="164" t="s">
        <v>11699</v>
      </c>
      <c r="F11011" s="155" t="s">
        <v>11699</v>
      </c>
      <c r="G11011" s="164" t="s">
        <v>400</v>
      </c>
      <c r="H11011" s="155" t="str">
        <f>IF(Proc[[#This Row],[type]]="LFF (MDG-F)",MID(Proc[[#This Row],[Obj]],13,10),"")</f>
        <v/>
      </c>
      <c r="I11011" s="164"/>
      <c r="J11011" s="155" t="b">
        <f>Proc[[#This Row],[Requested]]=Proc[[#This Row],[CurrentParent]]</f>
        <v>1</v>
      </c>
      <c r="K11011" s="155" t="str">
        <f>IF(Proc[[#This Row],[Author]]="Marcela Urrego",VLOOKUP(LEFT(Proc[[#This Row],[Requested]],1),Table3[#All],2,0),VLOOKUP(Proc[[#This Row],[Author]],Table4[],2,0))</f>
        <v>HC</v>
      </c>
      <c r="L11011" s="155"/>
      <c r="M11011" s="140">
        <v>46139</v>
      </c>
      <c r="N11011" s="140"/>
      <c r="O11011" s="140"/>
      <c r="P11011" s="140" t="str">
        <f ca="1">IF(Proc[[#This Row],[DaysAgeing]]&gt;5,"yep","on track")</f>
        <v>on track</v>
      </c>
      <c r="Q11011" s="2">
        <f ca="1">IF(Proc[[#This Row],[DateClosed]]="",ABS(NETWORKDAYS(Proc[[#This Row],[DateOpened]],TODAY()))-1,ABS(NETWORKDAYS(Proc[[#This Row],[DateOpened]],Proc[[#This Row],[DateClosed]]))-1)</f>
        <v>1</v>
      </c>
      <c r="R11011" s="140" t="s">
        <v>476</v>
      </c>
      <c r="S11011" s="155"/>
      <c r="T11011" s="155"/>
    </row>
    <row r="11012" spans="1:20" hidden="1">
      <c r="A11012" s="164" t="s">
        <v>13335</v>
      </c>
      <c r="B11012" s="155" t="str">
        <f>IFERROR(VLOOKUP(Proc[[#This Row],[App]],Table2[],3,0),"open")</f>
        <v>open</v>
      </c>
      <c r="C11012" s="164" t="s">
        <v>369</v>
      </c>
      <c r="D11012" t="s">
        <v>13345</v>
      </c>
      <c r="E11012" s="164" t="s">
        <v>11699</v>
      </c>
      <c r="F11012" s="155" t="s">
        <v>11699</v>
      </c>
      <c r="G11012" s="164" t="s">
        <v>400</v>
      </c>
      <c r="H11012" s="155" t="str">
        <f>IF(Proc[[#This Row],[type]]="LFF (MDG-F)",MID(Proc[[#This Row],[Obj]],13,10),"")</f>
        <v/>
      </c>
      <c r="I11012" s="164"/>
      <c r="J11012" s="155" t="b">
        <f>Proc[[#This Row],[Requested]]=Proc[[#This Row],[CurrentParent]]</f>
        <v>1</v>
      </c>
      <c r="K11012" s="155" t="str">
        <f>IF(Proc[[#This Row],[Author]]="Marcela Urrego",VLOOKUP(LEFT(Proc[[#This Row],[Requested]],1),Table3[#All],2,0),VLOOKUP(Proc[[#This Row],[Author]],Table4[],2,0))</f>
        <v>HC</v>
      </c>
      <c r="L11012" s="155"/>
      <c r="M11012" s="140">
        <v>46139</v>
      </c>
      <c r="N11012" s="140"/>
      <c r="O11012" s="140"/>
      <c r="P11012" s="140" t="str">
        <f ca="1">IF(Proc[[#This Row],[DaysAgeing]]&gt;5,"yep","on track")</f>
        <v>on track</v>
      </c>
      <c r="Q11012" s="2">
        <f ca="1">IF(Proc[[#This Row],[DateClosed]]="",ABS(NETWORKDAYS(Proc[[#This Row],[DateOpened]],TODAY()))-1,ABS(NETWORKDAYS(Proc[[#This Row],[DateOpened]],Proc[[#This Row],[DateClosed]]))-1)</f>
        <v>1</v>
      </c>
      <c r="R11012" s="140" t="s">
        <v>476</v>
      </c>
      <c r="S11012" s="155"/>
      <c r="T11012" s="155"/>
    </row>
    <row r="11013" spans="1:20" hidden="1">
      <c r="A11013" s="164" t="s">
        <v>13335</v>
      </c>
      <c r="B11013" s="155" t="str">
        <f>IFERROR(VLOOKUP(Proc[[#This Row],[App]],Table2[],3,0),"open")</f>
        <v>open</v>
      </c>
      <c r="C11013" s="164" t="s">
        <v>369</v>
      </c>
      <c r="D11013" t="s">
        <v>13346</v>
      </c>
      <c r="E11013" s="164" t="s">
        <v>11699</v>
      </c>
      <c r="F11013" s="155" t="s">
        <v>11699</v>
      </c>
      <c r="G11013" s="164" t="s">
        <v>400</v>
      </c>
      <c r="H11013" s="155" t="str">
        <f>IF(Proc[[#This Row],[type]]="LFF (MDG-F)",MID(Proc[[#This Row],[Obj]],13,10),"")</f>
        <v/>
      </c>
      <c r="I11013" s="164"/>
      <c r="J11013" s="155" t="b">
        <f>Proc[[#This Row],[Requested]]=Proc[[#This Row],[CurrentParent]]</f>
        <v>1</v>
      </c>
      <c r="K11013" s="155" t="str">
        <f>IF(Proc[[#This Row],[Author]]="Marcela Urrego",VLOOKUP(LEFT(Proc[[#This Row],[Requested]],1),Table3[#All],2,0),VLOOKUP(Proc[[#This Row],[Author]],Table4[],2,0))</f>
        <v>HC</v>
      </c>
      <c r="L11013" s="155"/>
      <c r="M11013" s="140">
        <v>46139</v>
      </c>
      <c r="N11013" s="140"/>
      <c r="O11013" s="140"/>
      <c r="P11013" s="140" t="str">
        <f ca="1">IF(Proc[[#This Row],[DaysAgeing]]&gt;5,"yep","on track")</f>
        <v>on track</v>
      </c>
      <c r="Q11013" s="2">
        <f ca="1">IF(Proc[[#This Row],[DateClosed]]="",ABS(NETWORKDAYS(Proc[[#This Row],[DateOpened]],TODAY()))-1,ABS(NETWORKDAYS(Proc[[#This Row],[DateOpened]],Proc[[#This Row],[DateClosed]]))-1)</f>
        <v>1</v>
      </c>
      <c r="R11013" s="140" t="s">
        <v>476</v>
      </c>
      <c r="S11013" s="155"/>
      <c r="T11013" s="155"/>
    </row>
    <row r="11014" spans="1:20" hidden="1">
      <c r="A11014" s="164" t="s">
        <v>13335</v>
      </c>
      <c r="B11014" s="155" t="str">
        <f>IFERROR(VLOOKUP(Proc[[#This Row],[App]],Table2[],3,0),"open")</f>
        <v>open</v>
      </c>
      <c r="C11014" s="164" t="s">
        <v>369</v>
      </c>
      <c r="D11014" t="s">
        <v>13347</v>
      </c>
      <c r="E11014" s="164" t="s">
        <v>11699</v>
      </c>
      <c r="F11014" s="155" t="s">
        <v>11699</v>
      </c>
      <c r="G11014" s="164" t="s">
        <v>400</v>
      </c>
      <c r="H11014" s="155" t="str">
        <f>IF(Proc[[#This Row],[type]]="LFF (MDG-F)",MID(Proc[[#This Row],[Obj]],13,10),"")</f>
        <v/>
      </c>
      <c r="I11014" s="164"/>
      <c r="J11014" s="155" t="b">
        <f>Proc[[#This Row],[Requested]]=Proc[[#This Row],[CurrentParent]]</f>
        <v>1</v>
      </c>
      <c r="K11014" s="155" t="str">
        <f>IF(Proc[[#This Row],[Author]]="Marcela Urrego",VLOOKUP(LEFT(Proc[[#This Row],[Requested]],1),Table3[#All],2,0),VLOOKUP(Proc[[#This Row],[Author]],Table4[],2,0))</f>
        <v>HC</v>
      </c>
      <c r="L11014" s="155"/>
      <c r="M11014" s="140">
        <v>46139</v>
      </c>
      <c r="N11014" s="140"/>
      <c r="O11014" s="140"/>
      <c r="P11014" s="140" t="str">
        <f ca="1">IF(Proc[[#This Row],[DaysAgeing]]&gt;5,"yep","on track")</f>
        <v>on track</v>
      </c>
      <c r="Q11014" s="2">
        <f ca="1">IF(Proc[[#This Row],[DateClosed]]="",ABS(NETWORKDAYS(Proc[[#This Row],[DateOpened]],TODAY()))-1,ABS(NETWORKDAYS(Proc[[#This Row],[DateOpened]],Proc[[#This Row],[DateClosed]]))-1)</f>
        <v>1</v>
      </c>
      <c r="R11014" s="140" t="s">
        <v>476</v>
      </c>
      <c r="S11014" s="155"/>
      <c r="T11014" s="155"/>
    </row>
    <row r="11015" spans="1:20" hidden="1">
      <c r="A11015" s="164" t="s">
        <v>13335</v>
      </c>
      <c r="B11015" s="155" t="str">
        <f>IFERROR(VLOOKUP(Proc[[#This Row],[App]],Table2[],3,0),"open")</f>
        <v>open</v>
      </c>
      <c r="C11015" s="164" t="s">
        <v>369</v>
      </c>
      <c r="D11015" t="s">
        <v>13348</v>
      </c>
      <c r="E11015" s="164" t="s">
        <v>11699</v>
      </c>
      <c r="F11015" s="155" t="s">
        <v>11699</v>
      </c>
      <c r="G11015" s="164" t="s">
        <v>400</v>
      </c>
      <c r="H11015" s="155" t="str">
        <f>IF(Proc[[#This Row],[type]]="LFF (MDG-F)",MID(Proc[[#This Row],[Obj]],13,10),"")</f>
        <v/>
      </c>
      <c r="I11015" s="164"/>
      <c r="J11015" s="155" t="b">
        <f>Proc[[#This Row],[Requested]]=Proc[[#This Row],[CurrentParent]]</f>
        <v>1</v>
      </c>
      <c r="K11015" s="155" t="str">
        <f>IF(Proc[[#This Row],[Author]]="Marcela Urrego",VLOOKUP(LEFT(Proc[[#This Row],[Requested]],1),Table3[#All],2,0),VLOOKUP(Proc[[#This Row],[Author]],Table4[],2,0))</f>
        <v>HC</v>
      </c>
      <c r="L11015" s="155"/>
      <c r="M11015" s="140">
        <v>46139</v>
      </c>
      <c r="N11015" s="140"/>
      <c r="O11015" s="140"/>
      <c r="P11015" s="140" t="str">
        <f ca="1">IF(Proc[[#This Row],[DaysAgeing]]&gt;5,"yep","on track")</f>
        <v>on track</v>
      </c>
      <c r="Q11015" s="2">
        <f ca="1">IF(Proc[[#This Row],[DateClosed]]="",ABS(NETWORKDAYS(Proc[[#This Row],[DateOpened]],TODAY()))-1,ABS(NETWORKDAYS(Proc[[#This Row],[DateOpened]],Proc[[#This Row],[DateClosed]]))-1)</f>
        <v>1</v>
      </c>
      <c r="R11015" s="140" t="s">
        <v>476</v>
      </c>
      <c r="S11015" s="155"/>
      <c r="T11015" s="155"/>
    </row>
    <row r="11016" spans="1:20" hidden="1">
      <c r="A11016" s="164" t="s">
        <v>13335</v>
      </c>
      <c r="B11016" s="155" t="str">
        <f>IFERROR(VLOOKUP(Proc[[#This Row],[App]],Table2[],3,0),"open")</f>
        <v>open</v>
      </c>
      <c r="C11016" s="164" t="s">
        <v>369</v>
      </c>
      <c r="D11016" t="s">
        <v>13349</v>
      </c>
      <c r="E11016" s="164" t="s">
        <v>11699</v>
      </c>
      <c r="F11016" s="155" t="s">
        <v>11699</v>
      </c>
      <c r="G11016" s="164" t="s">
        <v>400</v>
      </c>
      <c r="H11016" s="155" t="str">
        <f>IF(Proc[[#This Row],[type]]="LFF (MDG-F)",MID(Proc[[#This Row],[Obj]],13,10),"")</f>
        <v/>
      </c>
      <c r="I11016" s="164"/>
      <c r="J11016" s="155" t="b">
        <f>Proc[[#This Row],[Requested]]=Proc[[#This Row],[CurrentParent]]</f>
        <v>1</v>
      </c>
      <c r="K11016" s="155" t="str">
        <f>IF(Proc[[#This Row],[Author]]="Marcela Urrego",VLOOKUP(LEFT(Proc[[#This Row],[Requested]],1),Table3[#All],2,0),VLOOKUP(Proc[[#This Row],[Author]],Table4[],2,0))</f>
        <v>HC</v>
      </c>
      <c r="L11016" s="155"/>
      <c r="M11016" s="140">
        <v>46139</v>
      </c>
      <c r="N11016" s="140"/>
      <c r="O11016" s="140"/>
      <c r="P11016" s="140" t="str">
        <f ca="1">IF(Proc[[#This Row],[DaysAgeing]]&gt;5,"yep","on track")</f>
        <v>on track</v>
      </c>
      <c r="Q11016" s="2">
        <f ca="1">IF(Proc[[#This Row],[DateClosed]]="",ABS(NETWORKDAYS(Proc[[#This Row],[DateOpened]],TODAY()))-1,ABS(NETWORKDAYS(Proc[[#This Row],[DateOpened]],Proc[[#This Row],[DateClosed]]))-1)</f>
        <v>1</v>
      </c>
      <c r="R11016" s="140" t="s">
        <v>476</v>
      </c>
      <c r="S11016" s="155"/>
      <c r="T11016" s="155"/>
    </row>
    <row r="11017" spans="1:20" hidden="1">
      <c r="A11017" s="164" t="s">
        <v>13335</v>
      </c>
      <c r="B11017" s="155" t="str">
        <f>IFERROR(VLOOKUP(Proc[[#This Row],[App]],Table2[],3,0),"open")</f>
        <v>open</v>
      </c>
      <c r="C11017" s="164" t="s">
        <v>369</v>
      </c>
      <c r="D11017" t="s">
        <v>13350</v>
      </c>
      <c r="E11017" s="164" t="s">
        <v>11699</v>
      </c>
      <c r="F11017" s="155" t="s">
        <v>11699</v>
      </c>
      <c r="G11017" s="164" t="s">
        <v>400</v>
      </c>
      <c r="H11017" s="155" t="str">
        <f>IF(Proc[[#This Row],[type]]="LFF (MDG-F)",MID(Proc[[#This Row],[Obj]],13,10),"")</f>
        <v/>
      </c>
      <c r="I11017" s="164"/>
      <c r="J11017" s="155" t="b">
        <f>Proc[[#This Row],[Requested]]=Proc[[#This Row],[CurrentParent]]</f>
        <v>1</v>
      </c>
      <c r="K11017" s="155" t="str">
        <f>IF(Proc[[#This Row],[Author]]="Marcela Urrego",VLOOKUP(LEFT(Proc[[#This Row],[Requested]],1),Table3[#All],2,0),VLOOKUP(Proc[[#This Row],[Author]],Table4[],2,0))</f>
        <v>HC</v>
      </c>
      <c r="L11017" s="155"/>
      <c r="M11017" s="140">
        <v>46139</v>
      </c>
      <c r="N11017" s="140"/>
      <c r="O11017" s="140"/>
      <c r="P11017" s="140" t="str">
        <f ca="1">IF(Proc[[#This Row],[DaysAgeing]]&gt;5,"yep","on track")</f>
        <v>on track</v>
      </c>
      <c r="Q11017" s="2">
        <f ca="1">IF(Proc[[#This Row],[DateClosed]]="",ABS(NETWORKDAYS(Proc[[#This Row],[DateOpened]],TODAY()))-1,ABS(NETWORKDAYS(Proc[[#This Row],[DateOpened]],Proc[[#This Row],[DateClosed]]))-1)</f>
        <v>1</v>
      </c>
      <c r="R11017" s="140" t="s">
        <v>476</v>
      </c>
      <c r="S11017" s="155"/>
      <c r="T11017" s="155"/>
    </row>
    <row r="11018" spans="1:20" hidden="1">
      <c r="A11018" s="164" t="s">
        <v>13335</v>
      </c>
      <c r="B11018" s="155" t="str">
        <f>IFERROR(VLOOKUP(Proc[[#This Row],[App]],Table2[],3,0),"open")</f>
        <v>open</v>
      </c>
      <c r="C11018" s="164" t="s">
        <v>369</v>
      </c>
      <c r="D11018" t="s">
        <v>13351</v>
      </c>
      <c r="E11018" s="164" t="s">
        <v>11699</v>
      </c>
      <c r="F11018" s="155" t="s">
        <v>11699</v>
      </c>
      <c r="G11018" s="164" t="s">
        <v>400</v>
      </c>
      <c r="H11018" s="155" t="str">
        <f>IF(Proc[[#This Row],[type]]="LFF (MDG-F)",MID(Proc[[#This Row],[Obj]],13,10),"")</f>
        <v/>
      </c>
      <c r="I11018" s="164"/>
      <c r="J11018" s="155" t="b">
        <f>Proc[[#This Row],[Requested]]=Proc[[#This Row],[CurrentParent]]</f>
        <v>1</v>
      </c>
      <c r="K11018" s="155" t="str">
        <f>IF(Proc[[#This Row],[Author]]="Marcela Urrego",VLOOKUP(LEFT(Proc[[#This Row],[Requested]],1),Table3[#All],2,0),VLOOKUP(Proc[[#This Row],[Author]],Table4[],2,0))</f>
        <v>HC</v>
      </c>
      <c r="L11018" s="155"/>
      <c r="M11018" s="140">
        <v>46139</v>
      </c>
      <c r="N11018" s="140"/>
      <c r="O11018" s="140"/>
      <c r="P11018" s="140" t="str">
        <f ca="1">IF(Proc[[#This Row],[DaysAgeing]]&gt;5,"yep","on track")</f>
        <v>on track</v>
      </c>
      <c r="Q11018" s="2">
        <f ca="1">IF(Proc[[#This Row],[DateClosed]]="",ABS(NETWORKDAYS(Proc[[#This Row],[DateOpened]],TODAY()))-1,ABS(NETWORKDAYS(Proc[[#This Row],[DateOpened]],Proc[[#This Row],[DateClosed]]))-1)</f>
        <v>1</v>
      </c>
      <c r="R11018" s="140" t="s">
        <v>476</v>
      </c>
      <c r="S11018" s="155"/>
      <c r="T11018" s="155"/>
    </row>
    <row r="11019" spans="1:20" hidden="1">
      <c r="A11019" s="164" t="s">
        <v>13335</v>
      </c>
      <c r="B11019" s="155" t="str">
        <f>IFERROR(VLOOKUP(Proc[[#This Row],[App]],Table2[],3,0),"open")</f>
        <v>open</v>
      </c>
      <c r="C11019" s="164" t="s">
        <v>369</v>
      </c>
      <c r="D11019" t="s">
        <v>13352</v>
      </c>
      <c r="E11019" s="164" t="s">
        <v>11699</v>
      </c>
      <c r="F11019" s="155" t="s">
        <v>11699</v>
      </c>
      <c r="G11019" s="164" t="s">
        <v>400</v>
      </c>
      <c r="H11019" s="155" t="str">
        <f>IF(Proc[[#This Row],[type]]="LFF (MDG-F)",MID(Proc[[#This Row],[Obj]],13,10),"")</f>
        <v/>
      </c>
      <c r="I11019" s="164"/>
      <c r="J11019" s="155" t="b">
        <f>Proc[[#This Row],[Requested]]=Proc[[#This Row],[CurrentParent]]</f>
        <v>1</v>
      </c>
      <c r="K11019" s="155" t="str">
        <f>IF(Proc[[#This Row],[Author]]="Marcela Urrego",VLOOKUP(LEFT(Proc[[#This Row],[Requested]],1),Table3[#All],2,0),VLOOKUP(Proc[[#This Row],[Author]],Table4[],2,0))</f>
        <v>HC</v>
      </c>
      <c r="L11019" s="155"/>
      <c r="M11019" s="140">
        <v>46139</v>
      </c>
      <c r="N11019" s="140"/>
      <c r="O11019" s="140"/>
      <c r="P11019" s="140" t="str">
        <f ca="1">IF(Proc[[#This Row],[DaysAgeing]]&gt;5,"yep","on track")</f>
        <v>on track</v>
      </c>
      <c r="Q11019" s="2">
        <f ca="1">IF(Proc[[#This Row],[DateClosed]]="",ABS(NETWORKDAYS(Proc[[#This Row],[DateOpened]],TODAY()))-1,ABS(NETWORKDAYS(Proc[[#This Row],[DateOpened]],Proc[[#This Row],[DateClosed]]))-1)</f>
        <v>1</v>
      </c>
      <c r="R11019" s="140" t="s">
        <v>476</v>
      </c>
      <c r="S11019" s="155"/>
      <c r="T11019" s="155"/>
    </row>
    <row r="11020" spans="1:20" hidden="1">
      <c r="A11020" s="164" t="s">
        <v>13335</v>
      </c>
      <c r="B11020" s="155" t="str">
        <f>IFERROR(VLOOKUP(Proc[[#This Row],[App]],Table2[],3,0),"open")</f>
        <v>open</v>
      </c>
      <c r="C11020" s="164" t="s">
        <v>369</v>
      </c>
      <c r="D11020" t="s">
        <v>13353</v>
      </c>
      <c r="E11020" s="164" t="s">
        <v>11699</v>
      </c>
      <c r="F11020" s="155" t="s">
        <v>11699</v>
      </c>
      <c r="G11020" s="164" t="s">
        <v>400</v>
      </c>
      <c r="H11020" s="155" t="str">
        <f>IF(Proc[[#This Row],[type]]="LFF (MDG-F)",MID(Proc[[#This Row],[Obj]],13,10),"")</f>
        <v/>
      </c>
      <c r="I11020" s="164"/>
      <c r="J11020" s="155" t="b">
        <f>Proc[[#This Row],[Requested]]=Proc[[#This Row],[CurrentParent]]</f>
        <v>1</v>
      </c>
      <c r="K11020" s="155" t="str">
        <f>IF(Proc[[#This Row],[Author]]="Marcela Urrego",VLOOKUP(LEFT(Proc[[#This Row],[Requested]],1),Table3[#All],2,0),VLOOKUP(Proc[[#This Row],[Author]],Table4[],2,0))</f>
        <v>HC</v>
      </c>
      <c r="L11020" s="155"/>
      <c r="M11020" s="140">
        <v>46139</v>
      </c>
      <c r="N11020" s="140"/>
      <c r="O11020" s="140"/>
      <c r="P11020" s="140" t="str">
        <f ca="1">IF(Proc[[#This Row],[DaysAgeing]]&gt;5,"yep","on track")</f>
        <v>on track</v>
      </c>
      <c r="Q11020" s="2">
        <f ca="1">IF(Proc[[#This Row],[DateClosed]]="",ABS(NETWORKDAYS(Proc[[#This Row],[DateOpened]],TODAY()))-1,ABS(NETWORKDAYS(Proc[[#This Row],[DateOpened]],Proc[[#This Row],[DateClosed]]))-1)</f>
        <v>1</v>
      </c>
      <c r="R11020" s="140" t="s">
        <v>476</v>
      </c>
      <c r="S11020" s="155"/>
      <c r="T11020" s="155"/>
    </row>
    <row r="11021" spans="1:20" hidden="1">
      <c r="A11021" s="164" t="s">
        <v>13335</v>
      </c>
      <c r="B11021" s="155" t="str">
        <f>IFERROR(VLOOKUP(Proc[[#This Row],[App]],Table2[],3,0),"open")</f>
        <v>open</v>
      </c>
      <c r="C11021" s="164" t="s">
        <v>369</v>
      </c>
      <c r="D11021" t="s">
        <v>13354</v>
      </c>
      <c r="E11021" s="164" t="s">
        <v>11699</v>
      </c>
      <c r="F11021" s="155" t="s">
        <v>11699</v>
      </c>
      <c r="G11021" s="164" t="s">
        <v>400</v>
      </c>
      <c r="H11021" s="155" t="str">
        <f>IF(Proc[[#This Row],[type]]="LFF (MDG-F)",MID(Proc[[#This Row],[Obj]],13,10),"")</f>
        <v/>
      </c>
      <c r="I11021" s="164"/>
      <c r="J11021" s="155" t="b">
        <f>Proc[[#This Row],[Requested]]=Proc[[#This Row],[CurrentParent]]</f>
        <v>1</v>
      </c>
      <c r="K11021" s="155" t="str">
        <f>IF(Proc[[#This Row],[Author]]="Marcela Urrego",VLOOKUP(LEFT(Proc[[#This Row],[Requested]],1),Table3[#All],2,0),VLOOKUP(Proc[[#This Row],[Author]],Table4[],2,0))</f>
        <v>HC</v>
      </c>
      <c r="L11021" s="155"/>
      <c r="M11021" s="140">
        <v>46139</v>
      </c>
      <c r="N11021" s="140"/>
      <c r="O11021" s="140"/>
      <c r="P11021" s="140" t="str">
        <f ca="1">IF(Proc[[#This Row],[DaysAgeing]]&gt;5,"yep","on track")</f>
        <v>on track</v>
      </c>
      <c r="Q11021" s="2">
        <f ca="1">IF(Proc[[#This Row],[DateClosed]]="",ABS(NETWORKDAYS(Proc[[#This Row],[DateOpened]],TODAY()))-1,ABS(NETWORKDAYS(Proc[[#This Row],[DateOpened]],Proc[[#This Row],[DateClosed]]))-1)</f>
        <v>1</v>
      </c>
      <c r="R11021" s="140" t="s">
        <v>476</v>
      </c>
      <c r="S11021" s="155"/>
      <c r="T11021" s="155"/>
    </row>
    <row r="11022" spans="1:20" hidden="1">
      <c r="A11022" s="164" t="s">
        <v>13335</v>
      </c>
      <c r="B11022" s="155" t="str">
        <f>IFERROR(VLOOKUP(Proc[[#This Row],[App]],Table2[],3,0),"open")</f>
        <v>open</v>
      </c>
      <c r="C11022" s="164" t="s">
        <v>369</v>
      </c>
      <c r="D11022" t="s">
        <v>13355</v>
      </c>
      <c r="E11022" s="164" t="s">
        <v>11699</v>
      </c>
      <c r="F11022" s="155" t="s">
        <v>11699</v>
      </c>
      <c r="G11022" s="164" t="s">
        <v>400</v>
      </c>
      <c r="H11022" s="155" t="str">
        <f>IF(Proc[[#This Row],[type]]="LFF (MDG-F)",MID(Proc[[#This Row],[Obj]],13,10),"")</f>
        <v/>
      </c>
      <c r="I11022" s="164"/>
      <c r="J11022" s="155" t="b">
        <f>Proc[[#This Row],[Requested]]=Proc[[#This Row],[CurrentParent]]</f>
        <v>1</v>
      </c>
      <c r="K11022" s="155" t="str">
        <f>IF(Proc[[#This Row],[Author]]="Marcela Urrego",VLOOKUP(LEFT(Proc[[#This Row],[Requested]],1),Table3[#All],2,0),VLOOKUP(Proc[[#This Row],[Author]],Table4[],2,0))</f>
        <v>HC</v>
      </c>
      <c r="L11022" s="155"/>
      <c r="M11022" s="140">
        <v>46139</v>
      </c>
      <c r="N11022" s="140"/>
      <c r="O11022" s="140"/>
      <c r="P11022" s="140" t="str">
        <f ca="1">IF(Proc[[#This Row],[DaysAgeing]]&gt;5,"yep","on track")</f>
        <v>on track</v>
      </c>
      <c r="Q11022" s="2">
        <f ca="1">IF(Proc[[#This Row],[DateClosed]]="",ABS(NETWORKDAYS(Proc[[#This Row],[DateOpened]],TODAY()))-1,ABS(NETWORKDAYS(Proc[[#This Row],[DateOpened]],Proc[[#This Row],[DateClosed]]))-1)</f>
        <v>1</v>
      </c>
      <c r="R11022" s="140" t="s">
        <v>476</v>
      </c>
      <c r="S11022" s="155"/>
      <c r="T11022" s="155"/>
    </row>
    <row r="11023" spans="1:20" hidden="1">
      <c r="A11023" s="164" t="s">
        <v>13335</v>
      </c>
      <c r="B11023" s="155" t="str">
        <f>IFERROR(VLOOKUP(Proc[[#This Row],[App]],Table2[],3,0),"open")</f>
        <v>open</v>
      </c>
      <c r="C11023" s="164" t="s">
        <v>369</v>
      </c>
      <c r="D11023" t="s">
        <v>13356</v>
      </c>
      <c r="E11023" s="164" t="s">
        <v>11699</v>
      </c>
      <c r="F11023" s="155" t="s">
        <v>11699</v>
      </c>
      <c r="G11023" s="164" t="s">
        <v>400</v>
      </c>
      <c r="H11023" s="155" t="str">
        <f>IF(Proc[[#This Row],[type]]="LFF (MDG-F)",MID(Proc[[#This Row],[Obj]],13,10),"")</f>
        <v/>
      </c>
      <c r="I11023" s="164"/>
      <c r="J11023" s="155" t="b">
        <f>Proc[[#This Row],[Requested]]=Proc[[#This Row],[CurrentParent]]</f>
        <v>1</v>
      </c>
      <c r="K11023" s="155" t="str">
        <f>IF(Proc[[#This Row],[Author]]="Marcela Urrego",VLOOKUP(LEFT(Proc[[#This Row],[Requested]],1),Table3[#All],2,0),VLOOKUP(Proc[[#This Row],[Author]],Table4[],2,0))</f>
        <v>HC</v>
      </c>
      <c r="L11023" s="155"/>
      <c r="M11023" s="140">
        <v>46139</v>
      </c>
      <c r="N11023" s="140"/>
      <c r="O11023" s="140"/>
      <c r="P11023" s="140" t="str">
        <f ca="1">IF(Proc[[#This Row],[DaysAgeing]]&gt;5,"yep","on track")</f>
        <v>on track</v>
      </c>
      <c r="Q11023" s="2">
        <f ca="1">IF(Proc[[#This Row],[DateClosed]]="",ABS(NETWORKDAYS(Proc[[#This Row],[DateOpened]],TODAY()))-1,ABS(NETWORKDAYS(Proc[[#This Row],[DateOpened]],Proc[[#This Row],[DateClosed]]))-1)</f>
        <v>1</v>
      </c>
      <c r="R11023" s="140" t="s">
        <v>476</v>
      </c>
      <c r="S11023" s="155"/>
      <c r="T11023" s="155"/>
    </row>
    <row r="11024" spans="1:20" hidden="1">
      <c r="A11024" s="164" t="s">
        <v>13335</v>
      </c>
      <c r="B11024" s="155" t="str">
        <f>IFERROR(VLOOKUP(Proc[[#This Row],[App]],Table2[],3,0),"open")</f>
        <v>open</v>
      </c>
      <c r="C11024" s="164" t="s">
        <v>369</v>
      </c>
      <c r="D11024" t="s">
        <v>13357</v>
      </c>
      <c r="E11024" s="164" t="s">
        <v>11699</v>
      </c>
      <c r="F11024" s="155" t="s">
        <v>11699</v>
      </c>
      <c r="G11024" s="164" t="s">
        <v>400</v>
      </c>
      <c r="H11024" s="155" t="str">
        <f>IF(Proc[[#This Row],[type]]="LFF (MDG-F)",MID(Proc[[#This Row],[Obj]],13,10),"")</f>
        <v/>
      </c>
      <c r="I11024" s="164"/>
      <c r="J11024" s="155" t="b">
        <f>Proc[[#This Row],[Requested]]=Proc[[#This Row],[CurrentParent]]</f>
        <v>1</v>
      </c>
      <c r="K11024" s="155" t="str">
        <f>IF(Proc[[#This Row],[Author]]="Marcela Urrego",VLOOKUP(LEFT(Proc[[#This Row],[Requested]],1),Table3[#All],2,0),VLOOKUP(Proc[[#This Row],[Author]],Table4[],2,0))</f>
        <v>HC</v>
      </c>
      <c r="L11024" s="155"/>
      <c r="M11024" s="140">
        <v>46139</v>
      </c>
      <c r="N11024" s="140"/>
      <c r="O11024" s="140"/>
      <c r="P11024" s="140" t="str">
        <f ca="1">IF(Proc[[#This Row],[DaysAgeing]]&gt;5,"yep","on track")</f>
        <v>on track</v>
      </c>
      <c r="Q11024" s="2">
        <f ca="1">IF(Proc[[#This Row],[DateClosed]]="",ABS(NETWORKDAYS(Proc[[#This Row],[DateOpened]],TODAY()))-1,ABS(NETWORKDAYS(Proc[[#This Row],[DateOpened]],Proc[[#This Row],[DateClosed]]))-1)</f>
        <v>1</v>
      </c>
      <c r="R11024" s="140" t="s">
        <v>476</v>
      </c>
      <c r="S11024" s="155"/>
      <c r="T11024" s="155"/>
    </row>
    <row r="11025" spans="1:20" hidden="1">
      <c r="A11025" s="164" t="s">
        <v>13335</v>
      </c>
      <c r="B11025" s="155" t="str">
        <f>IFERROR(VLOOKUP(Proc[[#This Row],[App]],Table2[],3,0),"open")</f>
        <v>open</v>
      </c>
      <c r="C11025" s="164" t="s">
        <v>369</v>
      </c>
      <c r="D11025" t="s">
        <v>13358</v>
      </c>
      <c r="E11025" s="164" t="s">
        <v>11699</v>
      </c>
      <c r="F11025" s="155" t="s">
        <v>11699</v>
      </c>
      <c r="G11025" s="164" t="s">
        <v>400</v>
      </c>
      <c r="H11025" s="155" t="str">
        <f>IF(Proc[[#This Row],[type]]="LFF (MDG-F)",MID(Proc[[#This Row],[Obj]],13,10),"")</f>
        <v/>
      </c>
      <c r="I11025" s="164"/>
      <c r="J11025" s="155" t="b">
        <f>Proc[[#This Row],[Requested]]=Proc[[#This Row],[CurrentParent]]</f>
        <v>1</v>
      </c>
      <c r="K11025" s="155" t="str">
        <f>IF(Proc[[#This Row],[Author]]="Marcela Urrego",VLOOKUP(LEFT(Proc[[#This Row],[Requested]],1),Table3[#All],2,0),VLOOKUP(Proc[[#This Row],[Author]],Table4[],2,0))</f>
        <v>HC</v>
      </c>
      <c r="L11025" s="155"/>
      <c r="M11025" s="140">
        <v>46139</v>
      </c>
      <c r="N11025" s="140"/>
      <c r="O11025" s="140"/>
      <c r="P11025" s="140" t="str">
        <f ca="1">IF(Proc[[#This Row],[DaysAgeing]]&gt;5,"yep","on track")</f>
        <v>on track</v>
      </c>
      <c r="Q11025" s="2">
        <f ca="1">IF(Proc[[#This Row],[DateClosed]]="",ABS(NETWORKDAYS(Proc[[#This Row],[DateOpened]],TODAY()))-1,ABS(NETWORKDAYS(Proc[[#This Row],[DateOpened]],Proc[[#This Row],[DateClosed]]))-1)</f>
        <v>1</v>
      </c>
      <c r="R11025" s="140" t="s">
        <v>476</v>
      </c>
      <c r="S11025" s="155"/>
      <c r="T11025" s="155"/>
    </row>
    <row r="11026" spans="1:20">
      <c r="A11026" s="164" t="s">
        <v>13335</v>
      </c>
      <c r="B11026" s="155" t="str">
        <f>IFERROR(VLOOKUP(Proc[[#This Row],[App]],Table2[],3,0),"open")</f>
        <v>open</v>
      </c>
      <c r="C11026" s="164" t="s">
        <v>370</v>
      </c>
      <c r="D11026" t="s">
        <v>13359</v>
      </c>
      <c r="E11026" s="164" t="s">
        <v>11699</v>
      </c>
      <c r="F11026" s="155" t="s">
        <v>13786</v>
      </c>
      <c r="G11026" s="164" t="s">
        <v>406</v>
      </c>
      <c r="H11026" s="155" t="str">
        <f>IF(Proc[[#This Row],[type]]="LFF (MDG-F)",MID(Proc[[#This Row],[Obj]],13,10),"")</f>
        <v>DE10HABP32</v>
      </c>
      <c r="I11026" s="164"/>
      <c r="J11026" s="155" t="b">
        <f>Proc[[#This Row],[Requested]]=Proc[[#This Row],[CurrentParent]]</f>
        <v>0</v>
      </c>
      <c r="K11026" s="155" t="str">
        <f>IF(Proc[[#This Row],[Author]]="Marcela Urrego",VLOOKUP(LEFT(Proc[[#This Row],[Requested]],1),Table3[#All],2,0),VLOOKUP(Proc[[#This Row],[Author]],Table4[],2,0))</f>
        <v>HC</v>
      </c>
      <c r="L11026" s="155"/>
      <c r="M11026" s="140">
        <v>46139</v>
      </c>
      <c r="N11026" s="140"/>
      <c r="O11026" s="140"/>
      <c r="P11026" s="140" t="str">
        <f ca="1">IF(Proc[[#This Row],[DaysAgeing]]&gt;5,"yep","on track")</f>
        <v>on track</v>
      </c>
      <c r="Q11026" s="2">
        <f ca="1">IF(Proc[[#This Row],[DateClosed]]="",ABS(NETWORKDAYS(Proc[[#This Row],[DateOpened]],TODAY()))-1,ABS(NETWORKDAYS(Proc[[#This Row],[DateOpened]],Proc[[#This Row],[DateClosed]]))-1)</f>
        <v>1</v>
      </c>
      <c r="R11026" s="140" t="s">
        <v>476</v>
      </c>
      <c r="S11026" s="155"/>
      <c r="T11026" s="155"/>
    </row>
    <row r="11027" spans="1:20">
      <c r="A11027" s="164" t="s">
        <v>13335</v>
      </c>
      <c r="B11027" s="155" t="str">
        <f>IFERROR(VLOOKUP(Proc[[#This Row],[App]],Table2[],3,0),"open")</f>
        <v>open</v>
      </c>
      <c r="C11027" s="164" t="s">
        <v>370</v>
      </c>
      <c r="D11027" t="s">
        <v>13360</v>
      </c>
      <c r="E11027" s="164" t="s">
        <v>11699</v>
      </c>
      <c r="F11027" s="155" t="s">
        <v>13786</v>
      </c>
      <c r="G11027" s="164" t="s">
        <v>406</v>
      </c>
      <c r="H11027" s="155" t="str">
        <f>IF(Proc[[#This Row],[type]]="LFF (MDG-F)",MID(Proc[[#This Row],[Obj]],13,10),"")</f>
        <v>DE10HABP33</v>
      </c>
      <c r="I11027" s="164"/>
      <c r="J11027" s="155" t="b">
        <f>Proc[[#This Row],[Requested]]=Proc[[#This Row],[CurrentParent]]</f>
        <v>0</v>
      </c>
      <c r="K11027" s="155" t="str">
        <f>IF(Proc[[#This Row],[Author]]="Marcela Urrego",VLOOKUP(LEFT(Proc[[#This Row],[Requested]],1),Table3[#All],2,0),VLOOKUP(Proc[[#This Row],[Author]],Table4[],2,0))</f>
        <v>HC</v>
      </c>
      <c r="L11027" s="155"/>
      <c r="M11027" s="140">
        <v>46139</v>
      </c>
      <c r="N11027" s="140"/>
      <c r="O11027" s="140"/>
      <c r="P11027" s="140" t="str">
        <f ca="1">IF(Proc[[#This Row],[DaysAgeing]]&gt;5,"yep","on track")</f>
        <v>on track</v>
      </c>
      <c r="Q11027" s="2">
        <f ca="1">IF(Proc[[#This Row],[DateClosed]]="",ABS(NETWORKDAYS(Proc[[#This Row],[DateOpened]],TODAY()))-1,ABS(NETWORKDAYS(Proc[[#This Row],[DateOpened]],Proc[[#This Row],[DateClosed]]))-1)</f>
        <v>1</v>
      </c>
      <c r="R11027" s="140" t="s">
        <v>476</v>
      </c>
      <c r="S11027" s="155"/>
      <c r="T11027" s="155"/>
    </row>
    <row r="11028" spans="1:20">
      <c r="A11028" s="164" t="s">
        <v>13335</v>
      </c>
      <c r="B11028" s="155" t="str">
        <f>IFERROR(VLOOKUP(Proc[[#This Row],[App]],Table2[],3,0),"open")</f>
        <v>open</v>
      </c>
      <c r="C11028" s="164" t="s">
        <v>370</v>
      </c>
      <c r="D11028" t="s">
        <v>13361</v>
      </c>
      <c r="E11028" s="164" t="s">
        <v>11699</v>
      </c>
      <c r="F11028" s="155" t="s">
        <v>13786</v>
      </c>
      <c r="G11028" s="164" t="s">
        <v>406</v>
      </c>
      <c r="H11028" s="155" t="str">
        <f>IF(Proc[[#This Row],[type]]="LFF (MDG-F)",MID(Proc[[#This Row],[Obj]],13,10),"")</f>
        <v>DE10HABP34</v>
      </c>
      <c r="I11028" s="164"/>
      <c r="J11028" s="155" t="b">
        <f>Proc[[#This Row],[Requested]]=Proc[[#This Row],[CurrentParent]]</f>
        <v>0</v>
      </c>
      <c r="K11028" s="155" t="str">
        <f>IF(Proc[[#This Row],[Author]]="Marcela Urrego",VLOOKUP(LEFT(Proc[[#This Row],[Requested]],1),Table3[#All],2,0),VLOOKUP(Proc[[#This Row],[Author]],Table4[],2,0))</f>
        <v>HC</v>
      </c>
      <c r="L11028" s="155"/>
      <c r="M11028" s="140">
        <v>46139</v>
      </c>
      <c r="N11028" s="140"/>
      <c r="O11028" s="140"/>
      <c r="P11028" s="140" t="str">
        <f ca="1">IF(Proc[[#This Row],[DaysAgeing]]&gt;5,"yep","on track")</f>
        <v>on track</v>
      </c>
      <c r="Q11028" s="2">
        <f ca="1">IF(Proc[[#This Row],[DateClosed]]="",ABS(NETWORKDAYS(Proc[[#This Row],[DateOpened]],TODAY()))-1,ABS(NETWORKDAYS(Proc[[#This Row],[DateOpened]],Proc[[#This Row],[DateClosed]]))-1)</f>
        <v>1</v>
      </c>
      <c r="R11028" s="140" t="s">
        <v>476</v>
      </c>
      <c r="S11028" s="155"/>
      <c r="T11028" s="155"/>
    </row>
    <row r="11029" spans="1:20">
      <c r="A11029" s="164" t="s">
        <v>13335</v>
      </c>
      <c r="B11029" s="155" t="str">
        <f>IFERROR(VLOOKUP(Proc[[#This Row],[App]],Table2[],3,0),"open")</f>
        <v>open</v>
      </c>
      <c r="C11029" s="164" t="s">
        <v>370</v>
      </c>
      <c r="D11029" t="s">
        <v>13362</v>
      </c>
      <c r="E11029" s="164" t="s">
        <v>11699</v>
      </c>
      <c r="F11029" s="155" t="s">
        <v>13786</v>
      </c>
      <c r="G11029" s="164" t="s">
        <v>406</v>
      </c>
      <c r="H11029" s="155" t="str">
        <f>IF(Proc[[#This Row],[type]]="LFF (MDG-F)",MID(Proc[[#This Row],[Obj]],13,10),"")</f>
        <v>DE10HABP35</v>
      </c>
      <c r="I11029" s="164"/>
      <c r="J11029" s="155" t="b">
        <f>Proc[[#This Row],[Requested]]=Proc[[#This Row],[CurrentParent]]</f>
        <v>0</v>
      </c>
      <c r="K11029" s="155" t="str">
        <f>IF(Proc[[#This Row],[Author]]="Marcela Urrego",VLOOKUP(LEFT(Proc[[#This Row],[Requested]],1),Table3[#All],2,0),VLOOKUP(Proc[[#This Row],[Author]],Table4[],2,0))</f>
        <v>HC</v>
      </c>
      <c r="L11029" s="155"/>
      <c r="M11029" s="140">
        <v>46139</v>
      </c>
      <c r="N11029" s="140"/>
      <c r="O11029" s="140"/>
      <c r="P11029" s="140" t="str">
        <f ca="1">IF(Proc[[#This Row],[DaysAgeing]]&gt;5,"yep","on track")</f>
        <v>on track</v>
      </c>
      <c r="Q11029" s="2">
        <f ca="1">IF(Proc[[#This Row],[DateClosed]]="",ABS(NETWORKDAYS(Proc[[#This Row],[DateOpened]],TODAY()))-1,ABS(NETWORKDAYS(Proc[[#This Row],[DateOpened]],Proc[[#This Row],[DateClosed]]))-1)</f>
        <v>1</v>
      </c>
      <c r="R11029" s="140" t="s">
        <v>476</v>
      </c>
      <c r="S11029" s="155"/>
      <c r="T11029" s="155"/>
    </row>
    <row r="11030" spans="1:20">
      <c r="A11030" s="164" t="s">
        <v>13335</v>
      </c>
      <c r="B11030" s="155" t="str">
        <f>IFERROR(VLOOKUP(Proc[[#This Row],[App]],Table2[],3,0),"open")</f>
        <v>open</v>
      </c>
      <c r="C11030" s="164" t="s">
        <v>370</v>
      </c>
      <c r="D11030" t="s">
        <v>13363</v>
      </c>
      <c r="E11030" s="164" t="s">
        <v>11699</v>
      </c>
      <c r="F11030" s="155" t="s">
        <v>13786</v>
      </c>
      <c r="G11030" s="164" t="s">
        <v>406</v>
      </c>
      <c r="H11030" s="155" t="str">
        <f>IF(Proc[[#This Row],[type]]="LFF (MDG-F)",MID(Proc[[#This Row],[Obj]],13,10),"")</f>
        <v>DE10HABP36</v>
      </c>
      <c r="I11030" s="164"/>
      <c r="J11030" s="155" t="b">
        <f>Proc[[#This Row],[Requested]]=Proc[[#This Row],[CurrentParent]]</f>
        <v>0</v>
      </c>
      <c r="K11030" s="155" t="str">
        <f>IF(Proc[[#This Row],[Author]]="Marcela Urrego",VLOOKUP(LEFT(Proc[[#This Row],[Requested]],1),Table3[#All],2,0),VLOOKUP(Proc[[#This Row],[Author]],Table4[],2,0))</f>
        <v>HC</v>
      </c>
      <c r="L11030" s="155"/>
      <c r="M11030" s="140">
        <v>46139</v>
      </c>
      <c r="N11030" s="140"/>
      <c r="O11030" s="140"/>
      <c r="P11030" s="140" t="str">
        <f ca="1">IF(Proc[[#This Row],[DaysAgeing]]&gt;5,"yep","on track")</f>
        <v>on track</v>
      </c>
      <c r="Q11030" s="2">
        <f ca="1">IF(Proc[[#This Row],[DateClosed]]="",ABS(NETWORKDAYS(Proc[[#This Row],[DateOpened]],TODAY()))-1,ABS(NETWORKDAYS(Proc[[#This Row],[DateOpened]],Proc[[#This Row],[DateClosed]]))-1)</f>
        <v>1</v>
      </c>
      <c r="R11030" s="140" t="s">
        <v>476</v>
      </c>
      <c r="S11030" s="155"/>
      <c r="T11030" s="155"/>
    </row>
    <row r="11031" spans="1:20">
      <c r="A11031" s="164" t="s">
        <v>13335</v>
      </c>
      <c r="B11031" s="155" t="str">
        <f>IFERROR(VLOOKUP(Proc[[#This Row],[App]],Table2[],3,0),"open")</f>
        <v>open</v>
      </c>
      <c r="C11031" s="164" t="s">
        <v>370</v>
      </c>
      <c r="D11031" t="s">
        <v>13364</v>
      </c>
      <c r="E11031" s="164" t="s">
        <v>11699</v>
      </c>
      <c r="F11031" s="155" t="s">
        <v>13786</v>
      </c>
      <c r="G11031" s="164" t="s">
        <v>406</v>
      </c>
      <c r="H11031" s="155" t="str">
        <f>IF(Proc[[#This Row],[type]]="LFF (MDG-F)",MID(Proc[[#This Row],[Obj]],13,10),"")</f>
        <v>DE10HABP37</v>
      </c>
      <c r="I11031" s="164"/>
      <c r="J11031" s="155" t="b">
        <f>Proc[[#This Row],[Requested]]=Proc[[#This Row],[CurrentParent]]</f>
        <v>0</v>
      </c>
      <c r="K11031" s="155" t="str">
        <f>IF(Proc[[#This Row],[Author]]="Marcela Urrego",VLOOKUP(LEFT(Proc[[#This Row],[Requested]],1),Table3[#All],2,0),VLOOKUP(Proc[[#This Row],[Author]],Table4[],2,0))</f>
        <v>HC</v>
      </c>
      <c r="L11031" s="155"/>
      <c r="M11031" s="140">
        <v>46139</v>
      </c>
      <c r="N11031" s="140"/>
      <c r="O11031" s="140"/>
      <c r="P11031" s="140" t="str">
        <f ca="1">IF(Proc[[#This Row],[DaysAgeing]]&gt;5,"yep","on track")</f>
        <v>on track</v>
      </c>
      <c r="Q11031" s="2">
        <f ca="1">IF(Proc[[#This Row],[DateClosed]]="",ABS(NETWORKDAYS(Proc[[#This Row],[DateOpened]],TODAY()))-1,ABS(NETWORKDAYS(Proc[[#This Row],[DateOpened]],Proc[[#This Row],[DateClosed]]))-1)</f>
        <v>1</v>
      </c>
      <c r="R11031" s="140" t="s">
        <v>476</v>
      </c>
      <c r="S11031" s="155"/>
      <c r="T11031" s="155"/>
    </row>
    <row r="11032" spans="1:20">
      <c r="A11032" s="164" t="s">
        <v>13335</v>
      </c>
      <c r="B11032" s="155" t="str">
        <f>IFERROR(VLOOKUP(Proc[[#This Row],[App]],Table2[],3,0),"open")</f>
        <v>open</v>
      </c>
      <c r="C11032" s="164" t="s">
        <v>370</v>
      </c>
      <c r="D11032" t="s">
        <v>13365</v>
      </c>
      <c r="E11032" s="164" t="s">
        <v>11699</v>
      </c>
      <c r="F11032" s="155" t="s">
        <v>13786</v>
      </c>
      <c r="G11032" s="164" t="s">
        <v>406</v>
      </c>
      <c r="H11032" s="155" t="str">
        <f>IF(Proc[[#This Row],[type]]="LFF (MDG-F)",MID(Proc[[#This Row],[Obj]],13,10),"")</f>
        <v>DE10HABP38</v>
      </c>
      <c r="I11032" s="164"/>
      <c r="J11032" s="155" t="b">
        <f>Proc[[#This Row],[Requested]]=Proc[[#This Row],[CurrentParent]]</f>
        <v>0</v>
      </c>
      <c r="K11032" s="155" t="str">
        <f>IF(Proc[[#This Row],[Author]]="Marcela Urrego",VLOOKUP(LEFT(Proc[[#This Row],[Requested]],1),Table3[#All],2,0),VLOOKUP(Proc[[#This Row],[Author]],Table4[],2,0))</f>
        <v>HC</v>
      </c>
      <c r="L11032" s="155"/>
      <c r="M11032" s="140">
        <v>46139</v>
      </c>
      <c r="N11032" s="140"/>
      <c r="O11032" s="140"/>
      <c r="P11032" s="140" t="str">
        <f ca="1">IF(Proc[[#This Row],[DaysAgeing]]&gt;5,"yep","on track")</f>
        <v>on track</v>
      </c>
      <c r="Q11032" s="2">
        <f ca="1">IF(Proc[[#This Row],[DateClosed]]="",ABS(NETWORKDAYS(Proc[[#This Row],[DateOpened]],TODAY()))-1,ABS(NETWORKDAYS(Proc[[#This Row],[DateOpened]],Proc[[#This Row],[DateClosed]]))-1)</f>
        <v>1</v>
      </c>
      <c r="R11032" s="140" t="s">
        <v>476</v>
      </c>
      <c r="S11032" s="155"/>
      <c r="T11032" s="155"/>
    </row>
    <row r="11033" spans="1:20">
      <c r="A11033" s="164" t="s">
        <v>13335</v>
      </c>
      <c r="B11033" s="155" t="str">
        <f>IFERROR(VLOOKUP(Proc[[#This Row],[App]],Table2[],3,0),"open")</f>
        <v>open</v>
      </c>
      <c r="C11033" s="164" t="s">
        <v>370</v>
      </c>
      <c r="D11033" t="s">
        <v>13366</v>
      </c>
      <c r="E11033" s="164" t="s">
        <v>11699</v>
      </c>
      <c r="F11033" s="155" t="s">
        <v>13786</v>
      </c>
      <c r="G11033" s="164" t="s">
        <v>406</v>
      </c>
      <c r="H11033" s="155" t="str">
        <f>IF(Proc[[#This Row],[type]]="LFF (MDG-F)",MID(Proc[[#This Row],[Obj]],13,10),"")</f>
        <v>DE50TABP33</v>
      </c>
      <c r="I11033" s="164"/>
      <c r="J11033" s="155" t="b">
        <f>Proc[[#This Row],[Requested]]=Proc[[#This Row],[CurrentParent]]</f>
        <v>0</v>
      </c>
      <c r="K11033" s="155" t="str">
        <f>IF(Proc[[#This Row],[Author]]="Marcela Urrego",VLOOKUP(LEFT(Proc[[#This Row],[Requested]],1),Table3[#All],2,0),VLOOKUP(Proc[[#This Row],[Author]],Table4[],2,0))</f>
        <v>HC</v>
      </c>
      <c r="L11033" s="155"/>
      <c r="M11033" s="140">
        <v>46139</v>
      </c>
      <c r="N11033" s="140"/>
      <c r="O11033" s="140"/>
      <c r="P11033" s="140" t="str">
        <f ca="1">IF(Proc[[#This Row],[DaysAgeing]]&gt;5,"yep","on track")</f>
        <v>on track</v>
      </c>
      <c r="Q11033" s="2">
        <f ca="1">IF(Proc[[#This Row],[DateClosed]]="",ABS(NETWORKDAYS(Proc[[#This Row],[DateOpened]],TODAY()))-1,ABS(NETWORKDAYS(Proc[[#This Row],[DateOpened]],Proc[[#This Row],[DateClosed]]))-1)</f>
        <v>1</v>
      </c>
      <c r="R11033" s="140" t="s">
        <v>476</v>
      </c>
      <c r="S11033" s="155"/>
      <c r="T11033" s="155"/>
    </row>
    <row r="11034" spans="1:20">
      <c r="A11034" s="164" t="s">
        <v>13335</v>
      </c>
      <c r="B11034" s="155" t="str">
        <f>IFERROR(VLOOKUP(Proc[[#This Row],[App]],Table2[],3,0),"open")</f>
        <v>open</v>
      </c>
      <c r="C11034" s="164" t="s">
        <v>370</v>
      </c>
      <c r="D11034" t="s">
        <v>13367</v>
      </c>
      <c r="E11034" s="164" t="s">
        <v>11699</v>
      </c>
      <c r="F11034" s="155" t="s">
        <v>13786</v>
      </c>
      <c r="G11034" s="164" t="s">
        <v>406</v>
      </c>
      <c r="H11034" s="155" t="str">
        <f>IF(Proc[[#This Row],[type]]="LFF (MDG-F)",MID(Proc[[#This Row],[Obj]],13,10),"")</f>
        <v>DE50TABP34</v>
      </c>
      <c r="I11034" s="164"/>
      <c r="J11034" s="155" t="b">
        <f>Proc[[#This Row],[Requested]]=Proc[[#This Row],[CurrentParent]]</f>
        <v>0</v>
      </c>
      <c r="K11034" s="155" t="str">
        <f>IF(Proc[[#This Row],[Author]]="Marcela Urrego",VLOOKUP(LEFT(Proc[[#This Row],[Requested]],1),Table3[#All],2,0),VLOOKUP(Proc[[#This Row],[Author]],Table4[],2,0))</f>
        <v>HC</v>
      </c>
      <c r="L11034" s="155"/>
      <c r="M11034" s="140">
        <v>46139</v>
      </c>
      <c r="N11034" s="140"/>
      <c r="O11034" s="140"/>
      <c r="P11034" s="140" t="str">
        <f ca="1">IF(Proc[[#This Row],[DaysAgeing]]&gt;5,"yep","on track")</f>
        <v>on track</v>
      </c>
      <c r="Q11034" s="2">
        <f ca="1">IF(Proc[[#This Row],[DateClosed]]="",ABS(NETWORKDAYS(Proc[[#This Row],[DateOpened]],TODAY()))-1,ABS(NETWORKDAYS(Proc[[#This Row],[DateOpened]],Proc[[#This Row],[DateClosed]]))-1)</f>
        <v>1</v>
      </c>
      <c r="R11034" s="140" t="s">
        <v>476</v>
      </c>
      <c r="S11034" s="155"/>
      <c r="T11034" s="155"/>
    </row>
    <row r="11035" spans="1:20">
      <c r="A11035" s="164" t="s">
        <v>13335</v>
      </c>
      <c r="B11035" s="155" t="str">
        <f>IFERROR(VLOOKUP(Proc[[#This Row],[App]],Table2[],3,0),"open")</f>
        <v>open</v>
      </c>
      <c r="C11035" s="164" t="s">
        <v>370</v>
      </c>
      <c r="D11035" t="s">
        <v>13368</v>
      </c>
      <c r="E11035" s="164" t="s">
        <v>11699</v>
      </c>
      <c r="F11035" s="155" t="s">
        <v>13787</v>
      </c>
      <c r="G11035" s="164" t="s">
        <v>406</v>
      </c>
      <c r="H11035" s="155" t="str">
        <f>IF(Proc[[#This Row],[type]]="LFF (MDG-F)",MID(Proc[[#This Row],[Obj]],13,10),"")</f>
        <v>DE10HFBP45</v>
      </c>
      <c r="I11035" s="164"/>
      <c r="J11035" s="155" t="b">
        <f>Proc[[#This Row],[Requested]]=Proc[[#This Row],[CurrentParent]]</f>
        <v>0</v>
      </c>
      <c r="K11035" s="155" t="str">
        <f>IF(Proc[[#This Row],[Author]]="Marcela Urrego",VLOOKUP(LEFT(Proc[[#This Row],[Requested]],1),Table3[#All],2,0),VLOOKUP(Proc[[#This Row],[Author]],Table4[],2,0))</f>
        <v>HC</v>
      </c>
      <c r="L11035" s="155"/>
      <c r="M11035" s="140">
        <v>46139</v>
      </c>
      <c r="N11035" s="140"/>
      <c r="O11035" s="140"/>
      <c r="P11035" s="140" t="str">
        <f ca="1">IF(Proc[[#This Row],[DaysAgeing]]&gt;5,"yep","on track")</f>
        <v>on track</v>
      </c>
      <c r="Q11035" s="2">
        <f ca="1">IF(Proc[[#This Row],[DateClosed]]="",ABS(NETWORKDAYS(Proc[[#This Row],[DateOpened]],TODAY()))-1,ABS(NETWORKDAYS(Proc[[#This Row],[DateOpened]],Proc[[#This Row],[DateClosed]]))-1)</f>
        <v>1</v>
      </c>
      <c r="R11035" s="140" t="s">
        <v>476</v>
      </c>
      <c r="S11035" s="155"/>
      <c r="T11035" s="155"/>
    </row>
    <row r="11036" spans="1:20">
      <c r="A11036" s="164" t="s">
        <v>13335</v>
      </c>
      <c r="B11036" s="155" t="str">
        <f>IFERROR(VLOOKUP(Proc[[#This Row],[App]],Table2[],3,0),"open")</f>
        <v>open</v>
      </c>
      <c r="C11036" s="164" t="s">
        <v>370</v>
      </c>
      <c r="D11036" t="s">
        <v>13369</v>
      </c>
      <c r="E11036" s="164" t="s">
        <v>11699</v>
      </c>
      <c r="F11036" s="155" t="s">
        <v>13787</v>
      </c>
      <c r="G11036" s="164" t="s">
        <v>406</v>
      </c>
      <c r="H11036" s="155" t="str">
        <f>IF(Proc[[#This Row],[type]]="LFF (MDG-F)",MID(Proc[[#This Row],[Obj]],13,10),"")</f>
        <v>DE50TFBP45</v>
      </c>
      <c r="I11036" s="164"/>
      <c r="J11036" s="155" t="b">
        <f>Proc[[#This Row],[Requested]]=Proc[[#This Row],[CurrentParent]]</f>
        <v>0</v>
      </c>
      <c r="K11036" s="155" t="str">
        <f>IF(Proc[[#This Row],[Author]]="Marcela Urrego",VLOOKUP(LEFT(Proc[[#This Row],[Requested]],1),Table3[#All],2,0),VLOOKUP(Proc[[#This Row],[Author]],Table4[],2,0))</f>
        <v>HC</v>
      </c>
      <c r="L11036" s="155"/>
      <c r="M11036" s="140">
        <v>46139</v>
      </c>
      <c r="N11036" s="140"/>
      <c r="O11036" s="140"/>
      <c r="P11036" s="140" t="str">
        <f ca="1">IF(Proc[[#This Row],[DaysAgeing]]&gt;5,"yep","on track")</f>
        <v>on track</v>
      </c>
      <c r="Q11036" s="2">
        <f ca="1">IF(Proc[[#This Row],[DateClosed]]="",ABS(NETWORKDAYS(Proc[[#This Row],[DateOpened]],TODAY()))-1,ABS(NETWORKDAYS(Proc[[#This Row],[DateOpened]],Proc[[#This Row],[DateClosed]]))-1)</f>
        <v>1</v>
      </c>
      <c r="R11036" s="140" t="s">
        <v>476</v>
      </c>
      <c r="S11036" s="155"/>
      <c r="T11036" s="155"/>
    </row>
    <row r="11037" spans="1:20">
      <c r="A11037" s="164" t="s">
        <v>13335</v>
      </c>
      <c r="B11037" s="155" t="str">
        <f>IFERROR(VLOOKUP(Proc[[#This Row],[App]],Table2[],3,0),"open")</f>
        <v>open</v>
      </c>
      <c r="C11037" s="164" t="s">
        <v>370</v>
      </c>
      <c r="D11037" t="s">
        <v>13370</v>
      </c>
      <c r="E11037" s="164" t="s">
        <v>11699</v>
      </c>
      <c r="F11037" s="155" t="s">
        <v>13787</v>
      </c>
      <c r="G11037" s="164" t="s">
        <v>406</v>
      </c>
      <c r="H11037" s="155" t="str">
        <f>IF(Proc[[#This Row],[type]]="LFF (MDG-F)",MID(Proc[[#This Row],[Obj]],13,10),"")</f>
        <v>DE50TGBP46</v>
      </c>
      <c r="I11037" s="164"/>
      <c r="J11037" s="155" t="b">
        <f>Proc[[#This Row],[Requested]]=Proc[[#This Row],[CurrentParent]]</f>
        <v>0</v>
      </c>
      <c r="K11037" s="155" t="str">
        <f>IF(Proc[[#This Row],[Author]]="Marcela Urrego",VLOOKUP(LEFT(Proc[[#This Row],[Requested]],1),Table3[#All],2,0),VLOOKUP(Proc[[#This Row],[Author]],Table4[],2,0))</f>
        <v>HC</v>
      </c>
      <c r="L11037" s="155"/>
      <c r="M11037" s="140">
        <v>46139</v>
      </c>
      <c r="N11037" s="140"/>
      <c r="O11037" s="140"/>
      <c r="P11037" s="140" t="str">
        <f ca="1">IF(Proc[[#This Row],[DaysAgeing]]&gt;5,"yep","on track")</f>
        <v>on track</v>
      </c>
      <c r="Q11037" s="2">
        <f ca="1">IF(Proc[[#This Row],[DateClosed]]="",ABS(NETWORKDAYS(Proc[[#This Row],[DateOpened]],TODAY()))-1,ABS(NETWORKDAYS(Proc[[#This Row],[DateOpened]],Proc[[#This Row],[DateClosed]]))-1)</f>
        <v>1</v>
      </c>
      <c r="R11037" s="140" t="s">
        <v>476</v>
      </c>
      <c r="S11037" s="155"/>
      <c r="T11037" s="155"/>
    </row>
    <row r="11038" spans="1:20">
      <c r="A11038" s="164" t="s">
        <v>13335</v>
      </c>
      <c r="B11038" s="155" t="str">
        <f>IFERROR(VLOOKUP(Proc[[#This Row],[App]],Table2[],3,0),"open")</f>
        <v>open</v>
      </c>
      <c r="C11038" s="164" t="s">
        <v>370</v>
      </c>
      <c r="D11038" t="s">
        <v>13371</v>
      </c>
      <c r="E11038" s="164" t="s">
        <v>11699</v>
      </c>
      <c r="F11038" s="155" t="s">
        <v>13788</v>
      </c>
      <c r="G11038" s="164" t="s">
        <v>406</v>
      </c>
      <c r="H11038" s="155" t="str">
        <f>IF(Proc[[#This Row],[type]]="LFF (MDG-F)",MID(Proc[[#This Row],[Obj]],13,10),"")</f>
        <v>DE10HACC01</v>
      </c>
      <c r="I11038" s="164"/>
      <c r="J11038" s="155" t="b">
        <f>Proc[[#This Row],[Requested]]=Proc[[#This Row],[CurrentParent]]</f>
        <v>0</v>
      </c>
      <c r="K11038" s="155" t="str">
        <f>IF(Proc[[#This Row],[Author]]="Marcela Urrego",VLOOKUP(LEFT(Proc[[#This Row],[Requested]],1),Table3[#All],2,0),VLOOKUP(Proc[[#This Row],[Author]],Table4[],2,0))</f>
        <v>HC</v>
      </c>
      <c r="L11038" s="155"/>
      <c r="M11038" s="140">
        <v>46139</v>
      </c>
      <c r="N11038" s="140"/>
      <c r="O11038" s="140"/>
      <c r="P11038" s="140" t="str">
        <f ca="1">IF(Proc[[#This Row],[DaysAgeing]]&gt;5,"yep","on track")</f>
        <v>on track</v>
      </c>
      <c r="Q11038" s="2">
        <f ca="1">IF(Proc[[#This Row],[DateClosed]]="",ABS(NETWORKDAYS(Proc[[#This Row],[DateOpened]],TODAY()))-1,ABS(NETWORKDAYS(Proc[[#This Row],[DateOpened]],Proc[[#This Row],[DateClosed]]))-1)</f>
        <v>1</v>
      </c>
      <c r="R11038" s="140" t="s">
        <v>476</v>
      </c>
      <c r="S11038" s="155"/>
      <c r="T11038" s="155"/>
    </row>
    <row r="11039" spans="1:20">
      <c r="A11039" s="164" t="s">
        <v>13335</v>
      </c>
      <c r="B11039" s="155" t="str">
        <f>IFERROR(VLOOKUP(Proc[[#This Row],[App]],Table2[],3,0),"open")</f>
        <v>open</v>
      </c>
      <c r="C11039" s="164" t="s">
        <v>370</v>
      </c>
      <c r="D11039" t="s">
        <v>13372</v>
      </c>
      <c r="E11039" s="164" t="s">
        <v>11699</v>
      </c>
      <c r="F11039" s="155" t="s">
        <v>13789</v>
      </c>
      <c r="G11039" s="164" t="s">
        <v>406</v>
      </c>
      <c r="H11039" s="155" t="str">
        <f>IF(Proc[[#This Row],[type]]="LFF (MDG-F)",MID(Proc[[#This Row],[Obj]],13,10),"")</f>
        <v>DE50TMDA02</v>
      </c>
      <c r="I11039" s="164"/>
      <c r="J11039" s="155" t="b">
        <f>Proc[[#This Row],[Requested]]=Proc[[#This Row],[CurrentParent]]</f>
        <v>0</v>
      </c>
      <c r="K11039" s="155" t="str">
        <f>IF(Proc[[#This Row],[Author]]="Marcela Urrego",VLOOKUP(LEFT(Proc[[#This Row],[Requested]],1),Table3[#All],2,0),VLOOKUP(Proc[[#This Row],[Author]],Table4[],2,0))</f>
        <v>HC</v>
      </c>
      <c r="L11039" s="155"/>
      <c r="M11039" s="140">
        <v>46139</v>
      </c>
      <c r="N11039" s="140"/>
      <c r="O11039" s="140"/>
      <c r="P11039" s="140" t="str">
        <f ca="1">IF(Proc[[#This Row],[DaysAgeing]]&gt;5,"yep","on track")</f>
        <v>on track</v>
      </c>
      <c r="Q11039" s="2">
        <f ca="1">IF(Proc[[#This Row],[DateClosed]]="",ABS(NETWORKDAYS(Proc[[#This Row],[DateOpened]],TODAY()))-1,ABS(NETWORKDAYS(Proc[[#This Row],[DateOpened]],Proc[[#This Row],[DateClosed]]))-1)</f>
        <v>1</v>
      </c>
      <c r="R11039" s="140" t="s">
        <v>476</v>
      </c>
      <c r="S11039" s="155"/>
      <c r="T11039" s="155"/>
    </row>
    <row r="11040" spans="1:20">
      <c r="A11040" s="164" t="s">
        <v>13335</v>
      </c>
      <c r="B11040" s="155" t="str">
        <f>IFERROR(VLOOKUP(Proc[[#This Row],[App]],Table2[],3,0),"open")</f>
        <v>open</v>
      </c>
      <c r="C11040" s="164" t="s">
        <v>370</v>
      </c>
      <c r="D11040" t="s">
        <v>13373</v>
      </c>
      <c r="E11040" s="164" t="s">
        <v>11699</v>
      </c>
      <c r="F11040" s="155" t="s">
        <v>13789</v>
      </c>
      <c r="G11040" s="164" t="s">
        <v>406</v>
      </c>
      <c r="H11040" s="155" t="str">
        <f>IF(Proc[[#This Row],[type]]="LFF (MDG-F)",MID(Proc[[#This Row],[Obj]],13,10),"")</f>
        <v>DE50TMDA03</v>
      </c>
      <c r="I11040" s="164"/>
      <c r="J11040" s="155" t="b">
        <f>Proc[[#This Row],[Requested]]=Proc[[#This Row],[CurrentParent]]</f>
        <v>0</v>
      </c>
      <c r="K11040" s="155" t="str">
        <f>IF(Proc[[#This Row],[Author]]="Marcela Urrego",VLOOKUP(LEFT(Proc[[#This Row],[Requested]],1),Table3[#All],2,0),VLOOKUP(Proc[[#This Row],[Author]],Table4[],2,0))</f>
        <v>HC</v>
      </c>
      <c r="L11040" s="155"/>
      <c r="M11040" s="140">
        <v>46139</v>
      </c>
      <c r="N11040" s="140"/>
      <c r="O11040" s="140"/>
      <c r="P11040" s="140" t="str">
        <f ca="1">IF(Proc[[#This Row],[DaysAgeing]]&gt;5,"yep","on track")</f>
        <v>on track</v>
      </c>
      <c r="Q11040" s="2">
        <f ca="1">IF(Proc[[#This Row],[DateClosed]]="",ABS(NETWORKDAYS(Proc[[#This Row],[DateOpened]],TODAY()))-1,ABS(NETWORKDAYS(Proc[[#This Row],[DateOpened]],Proc[[#This Row],[DateClosed]]))-1)</f>
        <v>1</v>
      </c>
      <c r="R11040" s="140" t="s">
        <v>476</v>
      </c>
      <c r="S11040" s="155"/>
      <c r="T11040" s="155"/>
    </row>
    <row r="11041" spans="1:20">
      <c r="A11041" s="164" t="s">
        <v>13335</v>
      </c>
      <c r="B11041" s="155" t="str">
        <f>IFERROR(VLOOKUP(Proc[[#This Row],[App]],Table2[],3,0),"open")</f>
        <v>open</v>
      </c>
      <c r="C11041" s="164" t="s">
        <v>370</v>
      </c>
      <c r="D11041" t="s">
        <v>13374</v>
      </c>
      <c r="E11041" s="164" t="s">
        <v>11699</v>
      </c>
      <c r="F11041" s="155" t="s">
        <v>13789</v>
      </c>
      <c r="G11041" s="164" t="s">
        <v>406</v>
      </c>
      <c r="H11041" s="155" t="str">
        <f>IF(Proc[[#This Row],[type]]="LFF (MDG-F)",MID(Proc[[#This Row],[Obj]],13,10),"")</f>
        <v>DE50TMDA11</v>
      </c>
      <c r="I11041" s="164"/>
      <c r="J11041" s="155" t="b">
        <f>Proc[[#This Row],[Requested]]=Proc[[#This Row],[CurrentParent]]</f>
        <v>0</v>
      </c>
      <c r="K11041" s="155" t="str">
        <f>IF(Proc[[#This Row],[Author]]="Marcela Urrego",VLOOKUP(LEFT(Proc[[#This Row],[Requested]],1),Table3[#All],2,0),VLOOKUP(Proc[[#This Row],[Author]],Table4[],2,0))</f>
        <v>HC</v>
      </c>
      <c r="L11041" s="155"/>
      <c r="M11041" s="140">
        <v>46139</v>
      </c>
      <c r="N11041" s="140"/>
      <c r="O11041" s="140"/>
      <c r="P11041" s="140" t="str">
        <f ca="1">IF(Proc[[#This Row],[DaysAgeing]]&gt;5,"yep","on track")</f>
        <v>on track</v>
      </c>
      <c r="Q11041" s="2">
        <f ca="1">IF(Proc[[#This Row],[DateClosed]]="",ABS(NETWORKDAYS(Proc[[#This Row],[DateOpened]],TODAY()))-1,ABS(NETWORKDAYS(Proc[[#This Row],[DateOpened]],Proc[[#This Row],[DateClosed]]))-1)</f>
        <v>1</v>
      </c>
      <c r="R11041" s="140" t="s">
        <v>476</v>
      </c>
      <c r="S11041" s="155"/>
      <c r="T11041" s="155"/>
    </row>
    <row r="11042" spans="1:20" s="164" customFormat="1">
      <c r="A11042" s="164" t="s">
        <v>13335</v>
      </c>
      <c r="B11042" s="155" t="str">
        <f>IFERROR(VLOOKUP(Proc[[#This Row],[App]],Table2[],3,0),"open")</f>
        <v>open</v>
      </c>
      <c r="C11042" s="164" t="s">
        <v>370</v>
      </c>
      <c r="D11042" s="164" t="s">
        <v>13854</v>
      </c>
      <c r="E11042" s="164" t="s">
        <v>11699</v>
      </c>
      <c r="F11042" s="155"/>
      <c r="G11042" s="164" t="s">
        <v>400</v>
      </c>
      <c r="H11042" s="155" t="str">
        <f>IF(Proc[[#This Row],[type]]="LFF (MDG-F)",MID(Proc[[#This Row],[Obj]],13,10),"")</f>
        <v/>
      </c>
      <c r="J11042" s="155" t="b">
        <f>Proc[[#This Row],[Requested]]=Proc[[#This Row],[CurrentParent]]</f>
        <v>0</v>
      </c>
      <c r="K11042" s="155" t="str">
        <f>IF(Proc[[#This Row],[Author]]="Marcela Urrego",VLOOKUP(LEFT(Proc[[#This Row],[Requested]],1),Table3[#All],2,0),VLOOKUP(Proc[[#This Row],[Author]],Table4[],2,0))</f>
        <v>HC</v>
      </c>
      <c r="L11042" s="155"/>
      <c r="M11042" s="140">
        <v>46139</v>
      </c>
      <c r="N11042" s="140"/>
      <c r="O11042" s="140"/>
      <c r="P11042" s="140" t="str">
        <f ca="1">IF(Proc[[#This Row],[DaysAgeing]]&gt;5,"yep","on track")</f>
        <v>on track</v>
      </c>
      <c r="Q11042" s="2">
        <f ca="1">IF(Proc[[#This Row],[DateClosed]]="",ABS(NETWORKDAYS(Proc[[#This Row],[DateOpened]],TODAY()))-1,ABS(NETWORKDAYS(Proc[[#This Row],[DateOpened]],Proc[[#This Row],[DateClosed]]))-1)</f>
        <v>1</v>
      </c>
      <c r="R11042" s="140" t="s">
        <v>476</v>
      </c>
      <c r="S11042" s="155"/>
      <c r="T11042" s="155"/>
    </row>
    <row r="11043" spans="1:20" hidden="1">
      <c r="A11043" s="164" t="s">
        <v>13335</v>
      </c>
      <c r="B11043" s="155" t="str">
        <f>IFERROR(VLOOKUP(Proc[[#This Row],[App]],Table2[],3,0),"open")</f>
        <v>open</v>
      </c>
      <c r="C11043" s="164" t="s">
        <v>377</v>
      </c>
      <c r="D11043" t="s">
        <v>13375</v>
      </c>
      <c r="E11043" s="164" t="s">
        <v>11699</v>
      </c>
      <c r="F11043" s="155" t="s">
        <v>13853</v>
      </c>
      <c r="G11043" s="164" t="s">
        <v>400</v>
      </c>
      <c r="H11043" s="155" t="str">
        <f>IF(Proc[[#This Row],[type]]="LFF (MDG-F)",MID(Proc[[#This Row],[Obj]],13,10),"")</f>
        <v/>
      </c>
      <c r="I11043" s="164" t="s">
        <v>13854</v>
      </c>
      <c r="J11043" s="155" t="b">
        <f>Proc[[#This Row],[Requested]]=Proc[[#This Row],[CurrentParent]]</f>
        <v>0</v>
      </c>
      <c r="K11043" s="155" t="str">
        <f>IF(Proc[[#This Row],[Author]]="Marcela Urrego",VLOOKUP(LEFT(Proc[[#This Row],[Requested]],1),Table3[#All],2,0),VLOOKUP(Proc[[#This Row],[Author]],Table4[],2,0))</f>
        <v>HC</v>
      </c>
      <c r="L11043" s="155"/>
      <c r="M11043" s="140">
        <v>46139</v>
      </c>
      <c r="N11043" s="140"/>
      <c r="O11043" s="140"/>
      <c r="P11043" s="140" t="str">
        <f ca="1">IF(Proc[[#This Row],[DaysAgeing]]&gt;5,"yep","on track")</f>
        <v>on track</v>
      </c>
      <c r="Q11043" s="2">
        <f ca="1">IF(Proc[[#This Row],[DateClosed]]="",ABS(NETWORKDAYS(Proc[[#This Row],[DateOpened]],TODAY()))-1,ABS(NETWORKDAYS(Proc[[#This Row],[DateOpened]],Proc[[#This Row],[DateClosed]]))-1)</f>
        <v>1</v>
      </c>
      <c r="R11043" s="140" t="s">
        <v>476</v>
      </c>
      <c r="S11043" s="155"/>
      <c r="T11043" s="155"/>
    </row>
    <row r="11044" spans="1:20" hidden="1">
      <c r="A11044" s="164" t="s">
        <v>13335</v>
      </c>
      <c r="B11044" s="155" t="str">
        <f>IFERROR(VLOOKUP(Proc[[#This Row],[App]],Table2[],3,0),"open")</f>
        <v>open</v>
      </c>
      <c r="C11044" s="164" t="s">
        <v>377</v>
      </c>
      <c r="D11044" t="s">
        <v>13376</v>
      </c>
      <c r="E11044" s="164" t="s">
        <v>11699</v>
      </c>
      <c r="F11044" s="155" t="s">
        <v>13853</v>
      </c>
      <c r="G11044" s="164" t="s">
        <v>400</v>
      </c>
      <c r="H11044" s="155" t="str">
        <f>IF(Proc[[#This Row],[type]]="LFF (MDG-F)",MID(Proc[[#This Row],[Obj]],13,10),"")</f>
        <v/>
      </c>
      <c r="I11044" s="164"/>
      <c r="J11044" s="155" t="b">
        <f>Proc[[#This Row],[Requested]]=Proc[[#This Row],[CurrentParent]]</f>
        <v>0</v>
      </c>
      <c r="K11044" s="155" t="str">
        <f>IF(Proc[[#This Row],[Author]]="Marcela Urrego",VLOOKUP(LEFT(Proc[[#This Row],[Requested]],1),Table3[#All],2,0),VLOOKUP(Proc[[#This Row],[Author]],Table4[],2,0))</f>
        <v>HC</v>
      </c>
      <c r="L11044" s="155"/>
      <c r="M11044" s="140">
        <v>46139</v>
      </c>
      <c r="N11044" s="140"/>
      <c r="O11044" s="140"/>
      <c r="P11044" s="140" t="str">
        <f ca="1">IF(Proc[[#This Row],[DaysAgeing]]&gt;5,"yep","on track")</f>
        <v>on track</v>
      </c>
      <c r="Q11044" s="2">
        <f ca="1">IF(Proc[[#This Row],[DateClosed]]="",ABS(NETWORKDAYS(Proc[[#This Row],[DateOpened]],TODAY()))-1,ABS(NETWORKDAYS(Proc[[#This Row],[DateOpened]],Proc[[#This Row],[DateClosed]]))-1)</f>
        <v>1</v>
      </c>
      <c r="R11044" s="140" t="s">
        <v>476</v>
      </c>
      <c r="S11044" s="155"/>
      <c r="T11044" s="155"/>
    </row>
    <row r="11045" spans="1:20" hidden="1">
      <c r="A11045" s="164" t="s">
        <v>13335</v>
      </c>
      <c r="B11045" s="155" t="str">
        <f>IFERROR(VLOOKUP(Proc[[#This Row],[App]],Table2[],3,0),"open")</f>
        <v>open</v>
      </c>
      <c r="C11045" s="164" t="s">
        <v>377</v>
      </c>
      <c r="D11045" t="s">
        <v>13377</v>
      </c>
      <c r="E11045" s="164" t="s">
        <v>11699</v>
      </c>
      <c r="F11045" s="155" t="s">
        <v>13853</v>
      </c>
      <c r="G11045" s="164" t="s">
        <v>400</v>
      </c>
      <c r="H11045" s="155" t="str">
        <f>IF(Proc[[#This Row],[type]]="LFF (MDG-F)",MID(Proc[[#This Row],[Obj]],13,10),"")</f>
        <v/>
      </c>
      <c r="I11045" s="164"/>
      <c r="J11045" s="155" t="b">
        <f>Proc[[#This Row],[Requested]]=Proc[[#This Row],[CurrentParent]]</f>
        <v>0</v>
      </c>
      <c r="K11045" s="155" t="str">
        <f>IF(Proc[[#This Row],[Author]]="Marcela Urrego",VLOOKUP(LEFT(Proc[[#This Row],[Requested]],1),Table3[#All],2,0),VLOOKUP(Proc[[#This Row],[Author]],Table4[],2,0))</f>
        <v>HC</v>
      </c>
      <c r="L11045" s="155"/>
      <c r="M11045" s="140">
        <v>46139</v>
      </c>
      <c r="N11045" s="140"/>
      <c r="O11045" s="140"/>
      <c r="P11045" s="140" t="str">
        <f ca="1">IF(Proc[[#This Row],[DaysAgeing]]&gt;5,"yep","on track")</f>
        <v>on track</v>
      </c>
      <c r="Q11045" s="2">
        <f ca="1">IF(Proc[[#This Row],[DateClosed]]="",ABS(NETWORKDAYS(Proc[[#This Row],[DateOpened]],TODAY()))-1,ABS(NETWORKDAYS(Proc[[#This Row],[DateOpened]],Proc[[#This Row],[DateClosed]]))-1)</f>
        <v>1</v>
      </c>
      <c r="R11045" s="140" t="s">
        <v>476</v>
      </c>
      <c r="S11045" s="155"/>
      <c r="T11045" s="155"/>
    </row>
    <row r="11046" spans="1:20" hidden="1">
      <c r="A11046" s="164" t="s">
        <v>13335</v>
      </c>
      <c r="B11046" s="155" t="str">
        <f>IFERROR(VLOOKUP(Proc[[#This Row],[App]],Table2[],3,0),"open")</f>
        <v>open</v>
      </c>
      <c r="C11046" s="164" t="s">
        <v>377</v>
      </c>
      <c r="D11046" t="s">
        <v>13378</v>
      </c>
      <c r="E11046" s="164" t="s">
        <v>11699</v>
      </c>
      <c r="F11046" s="155" t="s">
        <v>13853</v>
      </c>
      <c r="G11046" s="164" t="s">
        <v>400</v>
      </c>
      <c r="H11046" s="155" t="str">
        <f>IF(Proc[[#This Row],[type]]="LFF (MDG-F)",MID(Proc[[#This Row],[Obj]],13,10),"")</f>
        <v/>
      </c>
      <c r="I11046" s="164"/>
      <c r="J11046" s="155" t="b">
        <f>Proc[[#This Row],[Requested]]=Proc[[#This Row],[CurrentParent]]</f>
        <v>0</v>
      </c>
      <c r="K11046" s="155" t="str">
        <f>IF(Proc[[#This Row],[Author]]="Marcela Urrego",VLOOKUP(LEFT(Proc[[#This Row],[Requested]],1),Table3[#All],2,0),VLOOKUP(Proc[[#This Row],[Author]],Table4[],2,0))</f>
        <v>HC</v>
      </c>
      <c r="L11046" s="155"/>
      <c r="M11046" s="140">
        <v>46139</v>
      </c>
      <c r="N11046" s="140"/>
      <c r="O11046" s="140"/>
      <c r="P11046" s="140" t="str">
        <f ca="1">IF(Proc[[#This Row],[DaysAgeing]]&gt;5,"yep","on track")</f>
        <v>on track</v>
      </c>
      <c r="Q11046" s="2">
        <f ca="1">IF(Proc[[#This Row],[DateClosed]]="",ABS(NETWORKDAYS(Proc[[#This Row],[DateOpened]],TODAY()))-1,ABS(NETWORKDAYS(Proc[[#This Row],[DateOpened]],Proc[[#This Row],[DateClosed]]))-1)</f>
        <v>1</v>
      </c>
      <c r="R11046" s="140" t="s">
        <v>476</v>
      </c>
      <c r="S11046" s="155"/>
      <c r="T11046" s="155"/>
    </row>
    <row r="11047" spans="1:20" hidden="1">
      <c r="A11047" s="164" t="s">
        <v>13335</v>
      </c>
      <c r="B11047" s="155" t="str">
        <f>IFERROR(VLOOKUP(Proc[[#This Row],[App]],Table2[],3,0),"open")</f>
        <v>open</v>
      </c>
      <c r="C11047" s="164" t="s">
        <v>377</v>
      </c>
      <c r="D11047" t="s">
        <v>13379</v>
      </c>
      <c r="E11047" s="164" t="s">
        <v>11699</v>
      </c>
      <c r="F11047" s="155" t="s">
        <v>13853</v>
      </c>
      <c r="G11047" s="164" t="s">
        <v>400</v>
      </c>
      <c r="H11047" s="155" t="str">
        <f>IF(Proc[[#This Row],[type]]="LFF (MDG-F)",MID(Proc[[#This Row],[Obj]],13,10),"")</f>
        <v/>
      </c>
      <c r="I11047" s="164"/>
      <c r="J11047" s="155" t="b">
        <f>Proc[[#This Row],[Requested]]=Proc[[#This Row],[CurrentParent]]</f>
        <v>0</v>
      </c>
      <c r="K11047" s="155" t="str">
        <f>IF(Proc[[#This Row],[Author]]="Marcela Urrego",VLOOKUP(LEFT(Proc[[#This Row],[Requested]],1),Table3[#All],2,0),VLOOKUP(Proc[[#This Row],[Author]],Table4[],2,0))</f>
        <v>HC</v>
      </c>
      <c r="L11047" s="155"/>
      <c r="M11047" s="140">
        <v>46139</v>
      </c>
      <c r="N11047" s="140"/>
      <c r="O11047" s="140"/>
      <c r="P11047" s="140" t="str">
        <f ca="1">IF(Proc[[#This Row],[DaysAgeing]]&gt;5,"yep","on track")</f>
        <v>on track</v>
      </c>
      <c r="Q11047" s="2">
        <f ca="1">IF(Proc[[#This Row],[DateClosed]]="",ABS(NETWORKDAYS(Proc[[#This Row],[DateOpened]],TODAY()))-1,ABS(NETWORKDAYS(Proc[[#This Row],[DateOpened]],Proc[[#This Row],[DateClosed]]))-1)</f>
        <v>1</v>
      </c>
      <c r="R11047" s="140" t="s">
        <v>476</v>
      </c>
      <c r="S11047" s="155"/>
      <c r="T11047" s="155"/>
    </row>
    <row r="11048" spans="1:20" hidden="1">
      <c r="A11048" s="164" t="s">
        <v>13335</v>
      </c>
      <c r="B11048" s="155" t="str">
        <f>IFERROR(VLOOKUP(Proc[[#This Row],[App]],Table2[],3,0),"open")</f>
        <v>open</v>
      </c>
      <c r="C11048" s="164" t="s">
        <v>369</v>
      </c>
      <c r="D11048" t="s">
        <v>13380</v>
      </c>
      <c r="E11048" s="164" t="s">
        <v>11699</v>
      </c>
      <c r="F11048" s="155" t="s">
        <v>11699</v>
      </c>
      <c r="G11048" s="164" t="s">
        <v>400</v>
      </c>
      <c r="H11048" s="155" t="str">
        <f>IF(Proc[[#This Row],[type]]="LFF (MDG-F)",MID(Proc[[#This Row],[Obj]],13,10),"")</f>
        <v/>
      </c>
      <c r="I11048" s="164"/>
      <c r="J11048" s="155" t="b">
        <f>Proc[[#This Row],[Requested]]=Proc[[#This Row],[CurrentParent]]</f>
        <v>1</v>
      </c>
      <c r="K11048" s="155" t="str">
        <f>IF(Proc[[#This Row],[Author]]="Marcela Urrego",VLOOKUP(LEFT(Proc[[#This Row],[Requested]],1),Table3[#All],2,0),VLOOKUP(Proc[[#This Row],[Author]],Table4[],2,0))</f>
        <v>HC</v>
      </c>
      <c r="L11048" s="155"/>
      <c r="M11048" s="140">
        <v>46139</v>
      </c>
      <c r="N11048" s="140"/>
      <c r="O11048" s="140"/>
      <c r="P11048" s="140" t="str">
        <f ca="1">IF(Proc[[#This Row],[DaysAgeing]]&gt;5,"yep","on track")</f>
        <v>on track</v>
      </c>
      <c r="Q11048" s="2">
        <f ca="1">IF(Proc[[#This Row],[DateClosed]]="",ABS(NETWORKDAYS(Proc[[#This Row],[DateOpened]],TODAY()))-1,ABS(NETWORKDAYS(Proc[[#This Row],[DateOpened]],Proc[[#This Row],[DateClosed]]))-1)</f>
        <v>1</v>
      </c>
      <c r="R11048" s="140" t="s">
        <v>476</v>
      </c>
      <c r="S11048" s="155"/>
      <c r="T11048" s="155"/>
    </row>
    <row r="11049" spans="1:20" hidden="1">
      <c r="A11049" s="164" t="s">
        <v>13335</v>
      </c>
      <c r="B11049" s="155" t="str">
        <f>IFERROR(VLOOKUP(Proc[[#This Row],[App]],Table2[],3,0),"open")</f>
        <v>open</v>
      </c>
      <c r="C11049" s="164" t="s">
        <v>369</v>
      </c>
      <c r="D11049" t="s">
        <v>13381</v>
      </c>
      <c r="E11049" s="164" t="s">
        <v>11699</v>
      </c>
      <c r="F11049" s="155" t="s">
        <v>11699</v>
      </c>
      <c r="G11049" s="164" t="s">
        <v>400</v>
      </c>
      <c r="H11049" s="155" t="str">
        <f>IF(Proc[[#This Row],[type]]="LFF (MDG-F)",MID(Proc[[#This Row],[Obj]],13,10),"")</f>
        <v/>
      </c>
      <c r="I11049" s="164"/>
      <c r="J11049" s="155" t="b">
        <f>Proc[[#This Row],[Requested]]=Proc[[#This Row],[CurrentParent]]</f>
        <v>1</v>
      </c>
      <c r="K11049" s="155" t="str">
        <f>IF(Proc[[#This Row],[Author]]="Marcela Urrego",VLOOKUP(LEFT(Proc[[#This Row],[Requested]],1),Table3[#All],2,0),VLOOKUP(Proc[[#This Row],[Author]],Table4[],2,0))</f>
        <v>HC</v>
      </c>
      <c r="L11049" s="155"/>
      <c r="M11049" s="140">
        <v>46139</v>
      </c>
      <c r="N11049" s="140"/>
      <c r="O11049" s="140"/>
      <c r="P11049" s="140" t="str">
        <f ca="1">IF(Proc[[#This Row],[DaysAgeing]]&gt;5,"yep","on track")</f>
        <v>on track</v>
      </c>
      <c r="Q11049" s="2">
        <f ca="1">IF(Proc[[#This Row],[DateClosed]]="",ABS(NETWORKDAYS(Proc[[#This Row],[DateOpened]],TODAY()))-1,ABS(NETWORKDAYS(Proc[[#This Row],[DateOpened]],Proc[[#This Row],[DateClosed]]))-1)</f>
        <v>1</v>
      </c>
      <c r="R11049" s="140" t="s">
        <v>476</v>
      </c>
      <c r="S11049" s="155"/>
      <c r="T11049" s="155"/>
    </row>
    <row r="11050" spans="1:20" hidden="1">
      <c r="A11050" s="164" t="s">
        <v>13335</v>
      </c>
      <c r="B11050" s="155" t="str">
        <f>IFERROR(VLOOKUP(Proc[[#This Row],[App]],Table2[],3,0),"open")</f>
        <v>open</v>
      </c>
      <c r="C11050" s="164" t="s">
        <v>369</v>
      </c>
      <c r="D11050" t="s">
        <v>13382</v>
      </c>
      <c r="E11050" s="164" t="s">
        <v>11699</v>
      </c>
      <c r="F11050" s="155" t="s">
        <v>11699</v>
      </c>
      <c r="G11050" s="164" t="s">
        <v>400</v>
      </c>
      <c r="H11050" s="155" t="str">
        <f>IF(Proc[[#This Row],[type]]="LFF (MDG-F)",MID(Proc[[#This Row],[Obj]],13,10),"")</f>
        <v/>
      </c>
      <c r="I11050" s="164"/>
      <c r="J11050" s="155" t="b">
        <f>Proc[[#This Row],[Requested]]=Proc[[#This Row],[CurrentParent]]</f>
        <v>1</v>
      </c>
      <c r="K11050" s="155" t="str">
        <f>IF(Proc[[#This Row],[Author]]="Marcela Urrego",VLOOKUP(LEFT(Proc[[#This Row],[Requested]],1),Table3[#All],2,0),VLOOKUP(Proc[[#This Row],[Author]],Table4[],2,0))</f>
        <v>HC</v>
      </c>
      <c r="L11050" s="155"/>
      <c r="M11050" s="140">
        <v>46139</v>
      </c>
      <c r="N11050" s="140"/>
      <c r="O11050" s="140"/>
      <c r="P11050" s="140" t="str">
        <f ca="1">IF(Proc[[#This Row],[DaysAgeing]]&gt;5,"yep","on track")</f>
        <v>on track</v>
      </c>
      <c r="Q11050" s="2">
        <f ca="1">IF(Proc[[#This Row],[DateClosed]]="",ABS(NETWORKDAYS(Proc[[#This Row],[DateOpened]],TODAY()))-1,ABS(NETWORKDAYS(Proc[[#This Row],[DateOpened]],Proc[[#This Row],[DateClosed]]))-1)</f>
        <v>1</v>
      </c>
      <c r="R11050" s="140" t="s">
        <v>476</v>
      </c>
      <c r="S11050" s="155"/>
      <c r="T11050" s="155"/>
    </row>
    <row r="11051" spans="1:20" hidden="1">
      <c r="A11051" s="164" t="s">
        <v>13335</v>
      </c>
      <c r="B11051" s="155" t="str">
        <f>IFERROR(VLOOKUP(Proc[[#This Row],[App]],Table2[],3,0),"open")</f>
        <v>open</v>
      </c>
      <c r="C11051" s="164" t="s">
        <v>369</v>
      </c>
      <c r="D11051" t="s">
        <v>13383</v>
      </c>
      <c r="E11051" s="164" t="s">
        <v>11699</v>
      </c>
      <c r="F11051" s="155" t="s">
        <v>11699</v>
      </c>
      <c r="G11051" s="164" t="s">
        <v>400</v>
      </c>
      <c r="H11051" s="155" t="str">
        <f>IF(Proc[[#This Row],[type]]="LFF (MDG-F)",MID(Proc[[#This Row],[Obj]],13,10),"")</f>
        <v/>
      </c>
      <c r="I11051" s="164"/>
      <c r="J11051" s="155" t="b">
        <f>Proc[[#This Row],[Requested]]=Proc[[#This Row],[CurrentParent]]</f>
        <v>1</v>
      </c>
      <c r="K11051" s="155" t="str">
        <f>IF(Proc[[#This Row],[Author]]="Marcela Urrego",VLOOKUP(LEFT(Proc[[#This Row],[Requested]],1),Table3[#All],2,0),VLOOKUP(Proc[[#This Row],[Author]],Table4[],2,0))</f>
        <v>HC</v>
      </c>
      <c r="L11051" s="155"/>
      <c r="M11051" s="140">
        <v>46139</v>
      </c>
      <c r="N11051" s="140"/>
      <c r="O11051" s="140"/>
      <c r="P11051" s="140" t="str">
        <f ca="1">IF(Proc[[#This Row],[DaysAgeing]]&gt;5,"yep","on track")</f>
        <v>on track</v>
      </c>
      <c r="Q11051" s="2">
        <f ca="1">IF(Proc[[#This Row],[DateClosed]]="",ABS(NETWORKDAYS(Proc[[#This Row],[DateOpened]],TODAY()))-1,ABS(NETWORKDAYS(Proc[[#This Row],[DateOpened]],Proc[[#This Row],[DateClosed]]))-1)</f>
        <v>1</v>
      </c>
      <c r="R11051" s="140" t="s">
        <v>476</v>
      </c>
      <c r="S11051" s="155"/>
      <c r="T11051" s="155"/>
    </row>
    <row r="11052" spans="1:20" hidden="1">
      <c r="A11052" s="164" t="s">
        <v>13335</v>
      </c>
      <c r="B11052" s="155" t="str">
        <f>IFERROR(VLOOKUP(Proc[[#This Row],[App]],Table2[],3,0),"open")</f>
        <v>open</v>
      </c>
      <c r="C11052" s="164" t="s">
        <v>369</v>
      </c>
      <c r="D11052" t="s">
        <v>13384</v>
      </c>
      <c r="E11052" s="164" t="s">
        <v>11699</v>
      </c>
      <c r="F11052" s="155" t="s">
        <v>11699</v>
      </c>
      <c r="G11052" s="164" t="s">
        <v>400</v>
      </c>
      <c r="H11052" s="155" t="str">
        <f>IF(Proc[[#This Row],[type]]="LFF (MDG-F)",MID(Proc[[#This Row],[Obj]],13,10),"")</f>
        <v/>
      </c>
      <c r="I11052" s="164"/>
      <c r="J11052" s="155" t="b">
        <f>Proc[[#This Row],[Requested]]=Proc[[#This Row],[CurrentParent]]</f>
        <v>1</v>
      </c>
      <c r="K11052" s="155" t="str">
        <f>IF(Proc[[#This Row],[Author]]="Marcela Urrego",VLOOKUP(LEFT(Proc[[#This Row],[Requested]],1),Table3[#All],2,0),VLOOKUP(Proc[[#This Row],[Author]],Table4[],2,0))</f>
        <v>HC</v>
      </c>
      <c r="L11052" s="155"/>
      <c r="M11052" s="140">
        <v>46139</v>
      </c>
      <c r="N11052" s="140"/>
      <c r="O11052" s="140"/>
      <c r="P11052" s="140" t="str">
        <f ca="1">IF(Proc[[#This Row],[DaysAgeing]]&gt;5,"yep","on track")</f>
        <v>on track</v>
      </c>
      <c r="Q11052" s="2">
        <f ca="1">IF(Proc[[#This Row],[DateClosed]]="",ABS(NETWORKDAYS(Proc[[#This Row],[DateOpened]],TODAY()))-1,ABS(NETWORKDAYS(Proc[[#This Row],[DateOpened]],Proc[[#This Row],[DateClosed]]))-1)</f>
        <v>1</v>
      </c>
      <c r="R11052" s="140" t="s">
        <v>476</v>
      </c>
      <c r="S11052" s="155"/>
      <c r="T11052" s="155"/>
    </row>
    <row r="11053" spans="1:20" hidden="1">
      <c r="A11053" s="164" t="s">
        <v>13335</v>
      </c>
      <c r="B11053" s="155" t="str">
        <f>IFERROR(VLOOKUP(Proc[[#This Row],[App]],Table2[],3,0),"open")</f>
        <v>open</v>
      </c>
      <c r="C11053" s="164" t="s">
        <v>369</v>
      </c>
      <c r="D11053" t="s">
        <v>13385</v>
      </c>
      <c r="E11053" s="164" t="s">
        <v>11699</v>
      </c>
      <c r="F11053" s="155" t="s">
        <v>11699</v>
      </c>
      <c r="G11053" s="164" t="s">
        <v>400</v>
      </c>
      <c r="H11053" s="155" t="str">
        <f>IF(Proc[[#This Row],[type]]="LFF (MDG-F)",MID(Proc[[#This Row],[Obj]],13,10),"")</f>
        <v/>
      </c>
      <c r="I11053" s="164"/>
      <c r="J11053" s="155" t="b">
        <f>Proc[[#This Row],[Requested]]=Proc[[#This Row],[CurrentParent]]</f>
        <v>1</v>
      </c>
      <c r="K11053" s="155" t="str">
        <f>IF(Proc[[#This Row],[Author]]="Marcela Urrego",VLOOKUP(LEFT(Proc[[#This Row],[Requested]],1),Table3[#All],2,0),VLOOKUP(Proc[[#This Row],[Author]],Table4[],2,0))</f>
        <v>HC</v>
      </c>
      <c r="L11053" s="155"/>
      <c r="M11053" s="140">
        <v>46139</v>
      </c>
      <c r="N11053" s="140"/>
      <c r="O11053" s="140"/>
      <c r="P11053" s="140" t="str">
        <f ca="1">IF(Proc[[#This Row],[DaysAgeing]]&gt;5,"yep","on track")</f>
        <v>on track</v>
      </c>
      <c r="Q11053" s="2">
        <f ca="1">IF(Proc[[#This Row],[DateClosed]]="",ABS(NETWORKDAYS(Proc[[#This Row],[DateOpened]],TODAY()))-1,ABS(NETWORKDAYS(Proc[[#This Row],[DateOpened]],Proc[[#This Row],[DateClosed]]))-1)</f>
        <v>1</v>
      </c>
      <c r="R11053" s="140" t="s">
        <v>476</v>
      </c>
      <c r="S11053" s="155"/>
      <c r="T11053" s="155"/>
    </row>
    <row r="11054" spans="1:20">
      <c r="A11054" s="164" t="s">
        <v>13335</v>
      </c>
      <c r="B11054" s="155" t="str">
        <f>IFERROR(VLOOKUP(Proc[[#This Row],[App]],Table2[],3,0),"open")</f>
        <v>open</v>
      </c>
      <c r="C11054" s="164" t="s">
        <v>370</v>
      </c>
      <c r="D11054" t="s">
        <v>13386</v>
      </c>
      <c r="E11054" s="164" t="s">
        <v>11699</v>
      </c>
      <c r="F11054" s="155" t="s">
        <v>13790</v>
      </c>
      <c r="G11054" s="164" t="s">
        <v>406</v>
      </c>
      <c r="H11054" s="155" t="str">
        <f>IF(Proc[[#This Row],[type]]="LFF (MDG-F)",MID(Proc[[#This Row],[Obj]],13,10),"")</f>
        <v>IT60R01001</v>
      </c>
      <c r="I11054" s="164"/>
      <c r="J11054" s="155" t="b">
        <f>Proc[[#This Row],[Requested]]=Proc[[#This Row],[CurrentParent]]</f>
        <v>0</v>
      </c>
      <c r="K11054" s="155" t="str">
        <f>IF(Proc[[#This Row],[Author]]="Marcela Urrego",VLOOKUP(LEFT(Proc[[#This Row],[Requested]],1),Table3[#All],2,0),VLOOKUP(Proc[[#This Row],[Author]],Table4[],2,0))</f>
        <v>HC</v>
      </c>
      <c r="L11054" s="155"/>
      <c r="M11054" s="140">
        <v>46139</v>
      </c>
      <c r="N11054" s="140"/>
      <c r="O11054" s="140"/>
      <c r="P11054" s="140" t="str">
        <f ca="1">IF(Proc[[#This Row],[DaysAgeing]]&gt;5,"yep","on track")</f>
        <v>on track</v>
      </c>
      <c r="Q11054" s="2">
        <f ca="1">IF(Proc[[#This Row],[DateClosed]]="",ABS(NETWORKDAYS(Proc[[#This Row],[DateOpened]],TODAY()))-1,ABS(NETWORKDAYS(Proc[[#This Row],[DateOpened]],Proc[[#This Row],[DateClosed]]))-1)</f>
        <v>1</v>
      </c>
      <c r="R11054" s="140" t="s">
        <v>476</v>
      </c>
      <c r="S11054" s="155"/>
      <c r="T11054" s="155"/>
    </row>
    <row r="11055" spans="1:20">
      <c r="A11055" s="164" t="s">
        <v>13335</v>
      </c>
      <c r="B11055" s="155" t="str">
        <f>IFERROR(VLOOKUP(Proc[[#This Row],[App]],Table2[],3,0),"open")</f>
        <v>open</v>
      </c>
      <c r="C11055" s="164" t="s">
        <v>370</v>
      </c>
      <c r="D11055" t="s">
        <v>13387</v>
      </c>
      <c r="E11055" s="164" t="s">
        <v>11699</v>
      </c>
      <c r="F11055" s="155" t="s">
        <v>13790</v>
      </c>
      <c r="G11055" s="164" t="s">
        <v>406</v>
      </c>
      <c r="H11055" s="155" t="str">
        <f>IF(Proc[[#This Row],[type]]="LFF (MDG-F)",MID(Proc[[#This Row],[Obj]],13,10),"")</f>
        <v>IT60R01007</v>
      </c>
      <c r="I11055" s="164"/>
      <c r="J11055" s="155" t="b">
        <f>Proc[[#This Row],[Requested]]=Proc[[#This Row],[CurrentParent]]</f>
        <v>0</v>
      </c>
      <c r="K11055" s="155" t="str">
        <f>IF(Proc[[#This Row],[Author]]="Marcela Urrego",VLOOKUP(LEFT(Proc[[#This Row],[Requested]],1),Table3[#All],2,0),VLOOKUP(Proc[[#This Row],[Author]],Table4[],2,0))</f>
        <v>HC</v>
      </c>
      <c r="L11055" s="155"/>
      <c r="M11055" s="140">
        <v>46139</v>
      </c>
      <c r="N11055" s="140"/>
      <c r="O11055" s="140"/>
      <c r="P11055" s="140" t="str">
        <f ca="1">IF(Proc[[#This Row],[DaysAgeing]]&gt;5,"yep","on track")</f>
        <v>on track</v>
      </c>
      <c r="Q11055" s="2">
        <f ca="1">IF(Proc[[#This Row],[DateClosed]]="",ABS(NETWORKDAYS(Proc[[#This Row],[DateOpened]],TODAY()))-1,ABS(NETWORKDAYS(Proc[[#This Row],[DateOpened]],Proc[[#This Row],[DateClosed]]))-1)</f>
        <v>1</v>
      </c>
      <c r="R11055" s="140" t="s">
        <v>476</v>
      </c>
      <c r="S11055" s="155"/>
      <c r="T11055" s="155"/>
    </row>
    <row r="11056" spans="1:20" hidden="1">
      <c r="A11056" s="164" t="s">
        <v>13335</v>
      </c>
      <c r="B11056" s="155" t="str">
        <f>IFERROR(VLOOKUP(Proc[[#This Row],[App]],Table2[],3,0),"open")</f>
        <v>open</v>
      </c>
      <c r="C11056" s="164" t="s">
        <v>369</v>
      </c>
      <c r="D11056" t="s">
        <v>13388</v>
      </c>
      <c r="E11056" s="164" t="s">
        <v>11699</v>
      </c>
      <c r="F11056" s="155" t="s">
        <v>11699</v>
      </c>
      <c r="G11056" s="164" t="s">
        <v>400</v>
      </c>
      <c r="H11056" s="155" t="str">
        <f>IF(Proc[[#This Row],[type]]="LFF (MDG-F)",MID(Proc[[#This Row],[Obj]],13,10),"")</f>
        <v/>
      </c>
      <c r="I11056" s="164"/>
      <c r="J11056" s="155" t="b">
        <f>Proc[[#This Row],[Requested]]=Proc[[#This Row],[CurrentParent]]</f>
        <v>1</v>
      </c>
      <c r="K11056" s="155" t="str">
        <f>IF(Proc[[#This Row],[Author]]="Marcela Urrego",VLOOKUP(LEFT(Proc[[#This Row],[Requested]],1),Table3[#All],2,0),VLOOKUP(Proc[[#This Row],[Author]],Table4[],2,0))</f>
        <v>HC</v>
      </c>
      <c r="L11056" s="155"/>
      <c r="M11056" s="140">
        <v>46139</v>
      </c>
      <c r="N11056" s="140"/>
      <c r="O11056" s="140"/>
      <c r="P11056" s="140" t="str">
        <f ca="1">IF(Proc[[#This Row],[DaysAgeing]]&gt;5,"yep","on track")</f>
        <v>on track</v>
      </c>
      <c r="Q11056" s="2">
        <f ca="1">IF(Proc[[#This Row],[DateClosed]]="",ABS(NETWORKDAYS(Proc[[#This Row],[DateOpened]],TODAY()))-1,ABS(NETWORKDAYS(Proc[[#This Row],[DateOpened]],Proc[[#This Row],[DateClosed]]))-1)</f>
        <v>1</v>
      </c>
      <c r="R11056" s="140" t="s">
        <v>476</v>
      </c>
      <c r="S11056" s="155"/>
      <c r="T11056" s="155"/>
    </row>
    <row r="11057" spans="1:20" hidden="1">
      <c r="A11057" s="164" t="s">
        <v>13335</v>
      </c>
      <c r="B11057" s="155" t="str">
        <f>IFERROR(VLOOKUP(Proc[[#This Row],[App]],Table2[],3,0),"open")</f>
        <v>open</v>
      </c>
      <c r="C11057" s="164" t="s">
        <v>369</v>
      </c>
      <c r="D11057" t="s">
        <v>13389</v>
      </c>
      <c r="E11057" s="164" t="s">
        <v>11699</v>
      </c>
      <c r="F11057" s="155" t="s">
        <v>11699</v>
      </c>
      <c r="G11057" s="164" t="s">
        <v>400</v>
      </c>
      <c r="H11057" s="155" t="str">
        <f>IF(Proc[[#This Row],[type]]="LFF (MDG-F)",MID(Proc[[#This Row],[Obj]],13,10),"")</f>
        <v/>
      </c>
      <c r="I11057" s="164"/>
      <c r="J11057" s="155" t="b">
        <f>Proc[[#This Row],[Requested]]=Proc[[#This Row],[CurrentParent]]</f>
        <v>1</v>
      </c>
      <c r="K11057" s="155" t="str">
        <f>IF(Proc[[#This Row],[Author]]="Marcela Urrego",VLOOKUP(LEFT(Proc[[#This Row],[Requested]],1),Table3[#All],2,0),VLOOKUP(Proc[[#This Row],[Author]],Table4[],2,0))</f>
        <v>HC</v>
      </c>
      <c r="L11057" s="155"/>
      <c r="M11057" s="140">
        <v>46139</v>
      </c>
      <c r="N11057" s="140"/>
      <c r="O11057" s="140"/>
      <c r="P11057" s="140" t="str">
        <f ca="1">IF(Proc[[#This Row],[DaysAgeing]]&gt;5,"yep","on track")</f>
        <v>on track</v>
      </c>
      <c r="Q11057" s="2">
        <f ca="1">IF(Proc[[#This Row],[DateClosed]]="",ABS(NETWORKDAYS(Proc[[#This Row],[DateOpened]],TODAY()))-1,ABS(NETWORKDAYS(Proc[[#This Row],[DateOpened]],Proc[[#This Row],[DateClosed]]))-1)</f>
        <v>1</v>
      </c>
      <c r="R11057" s="140" t="s">
        <v>476</v>
      </c>
      <c r="S11057" s="155"/>
      <c r="T11057" s="155"/>
    </row>
    <row r="11058" spans="1:20" hidden="1">
      <c r="A11058" s="164" t="s">
        <v>13335</v>
      </c>
      <c r="B11058" s="155" t="str">
        <f>IFERROR(VLOOKUP(Proc[[#This Row],[App]],Table2[],3,0),"open")</f>
        <v>open</v>
      </c>
      <c r="C11058" s="164" t="s">
        <v>369</v>
      </c>
      <c r="D11058" t="s">
        <v>13390</v>
      </c>
      <c r="E11058" s="164" t="s">
        <v>11699</v>
      </c>
      <c r="F11058" s="155" t="s">
        <v>11699</v>
      </c>
      <c r="G11058" s="164" t="s">
        <v>400</v>
      </c>
      <c r="H11058" s="155" t="str">
        <f>IF(Proc[[#This Row],[type]]="LFF (MDG-F)",MID(Proc[[#This Row],[Obj]],13,10),"")</f>
        <v/>
      </c>
      <c r="I11058" s="164"/>
      <c r="J11058" s="155" t="b">
        <f>Proc[[#This Row],[Requested]]=Proc[[#This Row],[CurrentParent]]</f>
        <v>1</v>
      </c>
      <c r="K11058" s="155" t="str">
        <f>IF(Proc[[#This Row],[Author]]="Marcela Urrego",VLOOKUP(LEFT(Proc[[#This Row],[Requested]],1),Table3[#All],2,0),VLOOKUP(Proc[[#This Row],[Author]],Table4[],2,0))</f>
        <v>HC</v>
      </c>
      <c r="L11058" s="155"/>
      <c r="M11058" s="140">
        <v>46139</v>
      </c>
      <c r="N11058" s="140"/>
      <c r="O11058" s="140"/>
      <c r="P11058" s="140" t="str">
        <f ca="1">IF(Proc[[#This Row],[DaysAgeing]]&gt;5,"yep","on track")</f>
        <v>on track</v>
      </c>
      <c r="Q11058" s="2">
        <f ca="1">IF(Proc[[#This Row],[DateClosed]]="",ABS(NETWORKDAYS(Proc[[#This Row],[DateOpened]],TODAY()))-1,ABS(NETWORKDAYS(Proc[[#This Row],[DateOpened]],Proc[[#This Row],[DateClosed]]))-1)</f>
        <v>1</v>
      </c>
      <c r="R11058" s="140" t="s">
        <v>476</v>
      </c>
      <c r="S11058" s="155"/>
      <c r="T11058" s="155"/>
    </row>
    <row r="11059" spans="1:20" hidden="1">
      <c r="A11059" s="164" t="s">
        <v>13335</v>
      </c>
      <c r="B11059" s="155" t="str">
        <f>IFERROR(VLOOKUP(Proc[[#This Row],[App]],Table2[],3,0),"open")</f>
        <v>open</v>
      </c>
      <c r="C11059" s="164" t="s">
        <v>369</v>
      </c>
      <c r="D11059" t="s">
        <v>13391</v>
      </c>
      <c r="E11059" s="164" t="s">
        <v>11699</v>
      </c>
      <c r="F11059" s="155" t="s">
        <v>11699</v>
      </c>
      <c r="G11059" s="164" t="s">
        <v>400</v>
      </c>
      <c r="H11059" s="155" t="str">
        <f>IF(Proc[[#This Row],[type]]="LFF (MDG-F)",MID(Proc[[#This Row],[Obj]],13,10),"")</f>
        <v/>
      </c>
      <c r="I11059" s="164"/>
      <c r="J11059" s="155" t="b">
        <f>Proc[[#This Row],[Requested]]=Proc[[#This Row],[CurrentParent]]</f>
        <v>1</v>
      </c>
      <c r="K11059" s="155" t="str">
        <f>IF(Proc[[#This Row],[Author]]="Marcela Urrego",VLOOKUP(LEFT(Proc[[#This Row],[Requested]],1),Table3[#All],2,0),VLOOKUP(Proc[[#This Row],[Author]],Table4[],2,0))</f>
        <v>HC</v>
      </c>
      <c r="L11059" s="155"/>
      <c r="M11059" s="140">
        <v>46139</v>
      </c>
      <c r="N11059" s="140"/>
      <c r="O11059" s="140"/>
      <c r="P11059" s="140" t="str">
        <f ca="1">IF(Proc[[#This Row],[DaysAgeing]]&gt;5,"yep","on track")</f>
        <v>on track</v>
      </c>
      <c r="Q11059" s="2">
        <f ca="1">IF(Proc[[#This Row],[DateClosed]]="",ABS(NETWORKDAYS(Proc[[#This Row],[DateOpened]],TODAY()))-1,ABS(NETWORKDAYS(Proc[[#This Row],[DateOpened]],Proc[[#This Row],[DateClosed]]))-1)</f>
        <v>1</v>
      </c>
      <c r="R11059" s="140" t="s">
        <v>476</v>
      </c>
      <c r="S11059" s="155"/>
      <c r="T11059" s="155"/>
    </row>
    <row r="11060" spans="1:20" hidden="1">
      <c r="A11060" s="164" t="s">
        <v>13335</v>
      </c>
      <c r="B11060" s="155" t="str">
        <f>IFERROR(VLOOKUP(Proc[[#This Row],[App]],Table2[],3,0),"open")</f>
        <v>open</v>
      </c>
      <c r="C11060" s="164" t="s">
        <v>369</v>
      </c>
      <c r="D11060" t="s">
        <v>13392</v>
      </c>
      <c r="E11060" s="164" t="s">
        <v>11699</v>
      </c>
      <c r="F11060" s="164" t="s">
        <v>11699</v>
      </c>
      <c r="G11060" s="164" t="s">
        <v>400</v>
      </c>
      <c r="H11060" s="155" t="str">
        <f>IF(Proc[[#This Row],[type]]="LFF (MDG-F)",MID(Proc[[#This Row],[Obj]],13,10),"")</f>
        <v/>
      </c>
      <c r="I11060" s="164"/>
      <c r="J11060" s="155" t="b">
        <f>Proc[[#This Row],[Requested]]=Proc[[#This Row],[CurrentParent]]</f>
        <v>1</v>
      </c>
      <c r="K11060" s="155" t="str">
        <f>IF(Proc[[#This Row],[Author]]="Marcela Urrego",VLOOKUP(LEFT(Proc[[#This Row],[Requested]],1),Table3[#All],2,0),VLOOKUP(Proc[[#This Row],[Author]],Table4[],2,0))</f>
        <v>HC</v>
      </c>
      <c r="L11060" s="155"/>
      <c r="M11060" s="140">
        <v>46139</v>
      </c>
      <c r="N11060" s="140"/>
      <c r="O11060" s="140"/>
      <c r="P11060" s="140" t="str">
        <f ca="1">IF(Proc[[#This Row],[DaysAgeing]]&gt;5,"yep","on track")</f>
        <v>on track</v>
      </c>
      <c r="Q11060" s="2">
        <f ca="1">IF(Proc[[#This Row],[DateClosed]]="",ABS(NETWORKDAYS(Proc[[#This Row],[DateOpened]],TODAY()))-1,ABS(NETWORKDAYS(Proc[[#This Row],[DateOpened]],Proc[[#This Row],[DateClosed]]))-1)</f>
        <v>1</v>
      </c>
      <c r="R11060" s="140" t="s">
        <v>476</v>
      </c>
      <c r="S11060" s="155"/>
      <c r="T11060" s="155"/>
    </row>
    <row r="11061" spans="1:20" hidden="1">
      <c r="A11061" s="164" t="s">
        <v>13335</v>
      </c>
      <c r="B11061" s="155" t="str">
        <f>IFERROR(VLOOKUP(Proc[[#This Row],[App]],Table2[],3,0),"open")</f>
        <v>open</v>
      </c>
      <c r="C11061" s="164" t="s">
        <v>369</v>
      </c>
      <c r="D11061" t="s">
        <v>13393</v>
      </c>
      <c r="E11061" s="164" t="s">
        <v>11699</v>
      </c>
      <c r="F11061" s="164" t="s">
        <v>11699</v>
      </c>
      <c r="G11061" s="164" t="s">
        <v>400</v>
      </c>
      <c r="H11061" s="155" t="str">
        <f>IF(Proc[[#This Row],[type]]="LFF (MDG-F)",MID(Proc[[#This Row],[Obj]],13,10),"")</f>
        <v/>
      </c>
      <c r="I11061" s="164"/>
      <c r="J11061" s="155" t="b">
        <f>Proc[[#This Row],[Requested]]=Proc[[#This Row],[CurrentParent]]</f>
        <v>1</v>
      </c>
      <c r="K11061" s="155" t="str">
        <f>IF(Proc[[#This Row],[Author]]="Marcela Urrego",VLOOKUP(LEFT(Proc[[#This Row],[Requested]],1),Table3[#All],2,0),VLOOKUP(Proc[[#This Row],[Author]],Table4[],2,0))</f>
        <v>HC</v>
      </c>
      <c r="L11061" s="155"/>
      <c r="M11061" s="140">
        <v>46139</v>
      </c>
      <c r="N11061" s="140"/>
      <c r="O11061" s="140"/>
      <c r="P11061" s="140" t="str">
        <f ca="1">IF(Proc[[#This Row],[DaysAgeing]]&gt;5,"yep","on track")</f>
        <v>on track</v>
      </c>
      <c r="Q11061" s="2">
        <f ca="1">IF(Proc[[#This Row],[DateClosed]]="",ABS(NETWORKDAYS(Proc[[#This Row],[DateOpened]],TODAY()))-1,ABS(NETWORKDAYS(Proc[[#This Row],[DateOpened]],Proc[[#This Row],[DateClosed]]))-1)</f>
        <v>1</v>
      </c>
      <c r="R11061" s="140" t="s">
        <v>476</v>
      </c>
      <c r="S11061" s="155"/>
      <c r="T11061" s="155"/>
    </row>
    <row r="11062" spans="1:20" hidden="1">
      <c r="A11062" s="164" t="s">
        <v>13335</v>
      </c>
      <c r="B11062" s="155" t="str">
        <f>IFERROR(VLOOKUP(Proc[[#This Row],[App]],Table2[],3,0),"open")</f>
        <v>open</v>
      </c>
      <c r="C11062" s="164" t="s">
        <v>369</v>
      </c>
      <c r="D11062" t="s">
        <v>13394</v>
      </c>
      <c r="E11062" s="164" t="s">
        <v>11699</v>
      </c>
      <c r="F11062" s="164" t="s">
        <v>11699</v>
      </c>
      <c r="G11062" s="164" t="s">
        <v>400</v>
      </c>
      <c r="H11062" s="155" t="str">
        <f>IF(Proc[[#This Row],[type]]="LFF (MDG-F)",MID(Proc[[#This Row],[Obj]],13,10),"")</f>
        <v/>
      </c>
      <c r="I11062" s="164"/>
      <c r="J11062" s="155" t="b">
        <f>Proc[[#This Row],[Requested]]=Proc[[#This Row],[CurrentParent]]</f>
        <v>1</v>
      </c>
      <c r="K11062" s="155" t="str">
        <f>IF(Proc[[#This Row],[Author]]="Marcela Urrego",VLOOKUP(LEFT(Proc[[#This Row],[Requested]],1),Table3[#All],2,0),VLOOKUP(Proc[[#This Row],[Author]],Table4[],2,0))</f>
        <v>HC</v>
      </c>
      <c r="L11062" s="155"/>
      <c r="M11062" s="140">
        <v>46139</v>
      </c>
      <c r="N11062" s="140"/>
      <c r="O11062" s="140"/>
      <c r="P11062" s="140" t="str">
        <f ca="1">IF(Proc[[#This Row],[DaysAgeing]]&gt;5,"yep","on track")</f>
        <v>on track</v>
      </c>
      <c r="Q11062" s="2">
        <f ca="1">IF(Proc[[#This Row],[DateClosed]]="",ABS(NETWORKDAYS(Proc[[#This Row],[DateOpened]],TODAY()))-1,ABS(NETWORKDAYS(Proc[[#This Row],[DateOpened]],Proc[[#This Row],[DateClosed]]))-1)</f>
        <v>1</v>
      </c>
      <c r="R11062" s="140" t="s">
        <v>476</v>
      </c>
      <c r="S11062" s="155"/>
      <c r="T11062" s="155"/>
    </row>
    <row r="11063" spans="1:20" hidden="1">
      <c r="A11063" s="164" t="s">
        <v>13335</v>
      </c>
      <c r="B11063" s="155" t="str">
        <f>IFERROR(VLOOKUP(Proc[[#This Row],[App]],Table2[],3,0),"open")</f>
        <v>open</v>
      </c>
      <c r="C11063" s="164" t="s">
        <v>369</v>
      </c>
      <c r="D11063" t="s">
        <v>13395</v>
      </c>
      <c r="E11063" s="164" t="s">
        <v>11699</v>
      </c>
      <c r="F11063" s="155" t="s">
        <v>11699</v>
      </c>
      <c r="G11063" s="164" t="s">
        <v>400</v>
      </c>
      <c r="H11063" s="155" t="str">
        <f>IF(Proc[[#This Row],[type]]="LFF (MDG-F)",MID(Proc[[#This Row],[Obj]],13,10),"")</f>
        <v/>
      </c>
      <c r="I11063" s="164"/>
      <c r="J11063" s="155" t="b">
        <f>Proc[[#This Row],[Requested]]=Proc[[#This Row],[CurrentParent]]</f>
        <v>1</v>
      </c>
      <c r="K11063" s="155" t="str">
        <f>IF(Proc[[#This Row],[Author]]="Marcela Urrego",VLOOKUP(LEFT(Proc[[#This Row],[Requested]],1),Table3[#All],2,0),VLOOKUP(Proc[[#This Row],[Author]],Table4[],2,0))</f>
        <v>HC</v>
      </c>
      <c r="L11063" s="155"/>
      <c r="M11063" s="140">
        <v>46139</v>
      </c>
      <c r="N11063" s="140"/>
      <c r="O11063" s="140"/>
      <c r="P11063" s="140" t="str">
        <f ca="1">IF(Proc[[#This Row],[DaysAgeing]]&gt;5,"yep","on track")</f>
        <v>on track</v>
      </c>
      <c r="Q11063" s="2">
        <f ca="1">IF(Proc[[#This Row],[DateClosed]]="",ABS(NETWORKDAYS(Proc[[#This Row],[DateOpened]],TODAY()))-1,ABS(NETWORKDAYS(Proc[[#This Row],[DateOpened]],Proc[[#This Row],[DateClosed]]))-1)</f>
        <v>1</v>
      </c>
      <c r="R11063" s="140" t="s">
        <v>476</v>
      </c>
      <c r="S11063" s="155"/>
      <c r="T11063" s="155"/>
    </row>
    <row r="11064" spans="1:20" hidden="1">
      <c r="A11064" s="164" t="s">
        <v>13335</v>
      </c>
      <c r="B11064" s="155" t="str">
        <f>IFERROR(VLOOKUP(Proc[[#This Row],[App]],Table2[],3,0),"open")</f>
        <v>open</v>
      </c>
      <c r="C11064" s="164" t="s">
        <v>369</v>
      </c>
      <c r="D11064" t="s">
        <v>13396</v>
      </c>
      <c r="E11064" s="164" t="s">
        <v>11699</v>
      </c>
      <c r="F11064" s="155" t="s">
        <v>11699</v>
      </c>
      <c r="G11064" s="164" t="s">
        <v>400</v>
      </c>
      <c r="H11064" s="155" t="str">
        <f>IF(Proc[[#This Row],[type]]="LFF (MDG-F)",MID(Proc[[#This Row],[Obj]],13,10),"")</f>
        <v/>
      </c>
      <c r="I11064" s="164"/>
      <c r="J11064" s="155" t="b">
        <f>Proc[[#This Row],[Requested]]=Proc[[#This Row],[CurrentParent]]</f>
        <v>1</v>
      </c>
      <c r="K11064" s="155" t="str">
        <f>IF(Proc[[#This Row],[Author]]="Marcela Urrego",VLOOKUP(LEFT(Proc[[#This Row],[Requested]],1),Table3[#All],2,0),VLOOKUP(Proc[[#This Row],[Author]],Table4[],2,0))</f>
        <v>HC</v>
      </c>
      <c r="L11064" s="155"/>
      <c r="M11064" s="140">
        <v>46139</v>
      </c>
      <c r="N11064" s="140"/>
      <c r="O11064" s="140"/>
      <c r="P11064" s="140" t="str">
        <f ca="1">IF(Proc[[#This Row],[DaysAgeing]]&gt;5,"yep","on track")</f>
        <v>on track</v>
      </c>
      <c r="Q11064" s="2">
        <f ca="1">IF(Proc[[#This Row],[DateClosed]]="",ABS(NETWORKDAYS(Proc[[#This Row],[DateOpened]],TODAY()))-1,ABS(NETWORKDAYS(Proc[[#This Row],[DateOpened]],Proc[[#This Row],[DateClosed]]))-1)</f>
        <v>1</v>
      </c>
      <c r="R11064" s="140" t="s">
        <v>476</v>
      </c>
      <c r="S11064" s="155"/>
      <c r="T11064" s="155"/>
    </row>
    <row r="11065" spans="1:20" hidden="1">
      <c r="A11065" s="164" t="s">
        <v>13335</v>
      </c>
      <c r="B11065" s="155" t="str">
        <f>IFERROR(VLOOKUP(Proc[[#This Row],[App]],Table2[],3,0),"open")</f>
        <v>open</v>
      </c>
      <c r="C11065" s="164" t="s">
        <v>369</v>
      </c>
      <c r="D11065" t="s">
        <v>13397</v>
      </c>
      <c r="E11065" s="164" t="s">
        <v>11699</v>
      </c>
      <c r="F11065" s="155" t="s">
        <v>11699</v>
      </c>
      <c r="G11065" s="164" t="s">
        <v>400</v>
      </c>
      <c r="H11065" s="155" t="str">
        <f>IF(Proc[[#This Row],[type]]="LFF (MDG-F)",MID(Proc[[#This Row],[Obj]],13,10),"")</f>
        <v/>
      </c>
      <c r="I11065" s="164"/>
      <c r="J11065" s="155" t="b">
        <f>Proc[[#This Row],[Requested]]=Proc[[#This Row],[CurrentParent]]</f>
        <v>1</v>
      </c>
      <c r="K11065" s="155" t="str">
        <f>IF(Proc[[#This Row],[Author]]="Marcela Urrego",VLOOKUP(LEFT(Proc[[#This Row],[Requested]],1),Table3[#All],2,0),VLOOKUP(Proc[[#This Row],[Author]],Table4[],2,0))</f>
        <v>HC</v>
      </c>
      <c r="L11065" s="155"/>
      <c r="M11065" s="140">
        <v>46139</v>
      </c>
      <c r="N11065" s="140"/>
      <c r="O11065" s="140"/>
      <c r="P11065" s="140" t="str">
        <f ca="1">IF(Proc[[#This Row],[DaysAgeing]]&gt;5,"yep","on track")</f>
        <v>on track</v>
      </c>
      <c r="Q11065" s="2">
        <f ca="1">IF(Proc[[#This Row],[DateClosed]]="",ABS(NETWORKDAYS(Proc[[#This Row],[DateOpened]],TODAY()))-1,ABS(NETWORKDAYS(Proc[[#This Row],[DateOpened]],Proc[[#This Row],[DateClosed]]))-1)</f>
        <v>1</v>
      </c>
      <c r="R11065" s="140" t="s">
        <v>476</v>
      </c>
      <c r="S11065" s="155"/>
      <c r="T11065" s="155"/>
    </row>
    <row r="11066" spans="1:20" hidden="1">
      <c r="A11066" s="164" t="s">
        <v>13335</v>
      </c>
      <c r="B11066" s="155" t="str">
        <f>IFERROR(VLOOKUP(Proc[[#This Row],[App]],Table2[],3,0),"open")</f>
        <v>open</v>
      </c>
      <c r="C11066" s="164" t="s">
        <v>369</v>
      </c>
      <c r="D11066" t="s">
        <v>13398</v>
      </c>
      <c r="E11066" s="164" t="s">
        <v>11699</v>
      </c>
      <c r="F11066" s="155" t="s">
        <v>11699</v>
      </c>
      <c r="G11066" s="164" t="s">
        <v>400</v>
      </c>
      <c r="H11066" s="155" t="str">
        <f>IF(Proc[[#This Row],[type]]="LFF (MDG-F)",MID(Proc[[#This Row],[Obj]],13,10),"")</f>
        <v/>
      </c>
      <c r="I11066" s="164"/>
      <c r="J11066" s="155" t="b">
        <f>Proc[[#This Row],[Requested]]=Proc[[#This Row],[CurrentParent]]</f>
        <v>1</v>
      </c>
      <c r="K11066" s="155" t="str">
        <f>IF(Proc[[#This Row],[Author]]="Marcela Urrego",VLOOKUP(LEFT(Proc[[#This Row],[Requested]],1),Table3[#All],2,0),VLOOKUP(Proc[[#This Row],[Author]],Table4[],2,0))</f>
        <v>HC</v>
      </c>
      <c r="L11066" s="155"/>
      <c r="M11066" s="140">
        <v>46139</v>
      </c>
      <c r="N11066" s="140"/>
      <c r="O11066" s="140"/>
      <c r="P11066" s="140" t="str">
        <f ca="1">IF(Proc[[#This Row],[DaysAgeing]]&gt;5,"yep","on track")</f>
        <v>on track</v>
      </c>
      <c r="Q11066" s="2">
        <f ca="1">IF(Proc[[#This Row],[DateClosed]]="",ABS(NETWORKDAYS(Proc[[#This Row],[DateOpened]],TODAY()))-1,ABS(NETWORKDAYS(Proc[[#This Row],[DateOpened]],Proc[[#This Row],[DateClosed]]))-1)</f>
        <v>1</v>
      </c>
      <c r="R11066" s="140" t="s">
        <v>476</v>
      </c>
      <c r="S11066" s="155"/>
      <c r="T11066" s="155"/>
    </row>
    <row r="11067" spans="1:20" hidden="1">
      <c r="A11067" s="164" t="s">
        <v>13335</v>
      </c>
      <c r="B11067" s="155" t="str">
        <f>IFERROR(VLOOKUP(Proc[[#This Row],[App]],Table2[],3,0),"open")</f>
        <v>open</v>
      </c>
      <c r="C11067" s="164" t="s">
        <v>369</v>
      </c>
      <c r="D11067" t="s">
        <v>13399</v>
      </c>
      <c r="E11067" s="164" t="s">
        <v>11699</v>
      </c>
      <c r="F11067" s="155" t="s">
        <v>11699</v>
      </c>
      <c r="G11067" s="164" t="s">
        <v>400</v>
      </c>
      <c r="H11067" s="155" t="str">
        <f>IF(Proc[[#This Row],[type]]="LFF (MDG-F)",MID(Proc[[#This Row],[Obj]],13,10),"")</f>
        <v/>
      </c>
      <c r="I11067" s="164"/>
      <c r="J11067" s="155" t="b">
        <f>Proc[[#This Row],[Requested]]=Proc[[#This Row],[CurrentParent]]</f>
        <v>1</v>
      </c>
      <c r="K11067" s="155" t="str">
        <f>IF(Proc[[#This Row],[Author]]="Marcela Urrego",VLOOKUP(LEFT(Proc[[#This Row],[Requested]],1),Table3[#All],2,0),VLOOKUP(Proc[[#This Row],[Author]],Table4[],2,0))</f>
        <v>HC</v>
      </c>
      <c r="L11067" s="155"/>
      <c r="M11067" s="140">
        <v>46139</v>
      </c>
      <c r="N11067" s="140"/>
      <c r="O11067" s="140"/>
      <c r="P11067" s="140" t="str">
        <f ca="1">IF(Proc[[#This Row],[DaysAgeing]]&gt;5,"yep","on track")</f>
        <v>on track</v>
      </c>
      <c r="Q11067" s="2">
        <f ca="1">IF(Proc[[#This Row],[DateClosed]]="",ABS(NETWORKDAYS(Proc[[#This Row],[DateOpened]],TODAY()))-1,ABS(NETWORKDAYS(Proc[[#This Row],[DateOpened]],Proc[[#This Row],[DateClosed]]))-1)</f>
        <v>1</v>
      </c>
      <c r="R11067" s="140" t="s">
        <v>476</v>
      </c>
      <c r="S11067" s="155"/>
      <c r="T11067" s="155"/>
    </row>
    <row r="11068" spans="1:20" hidden="1">
      <c r="A11068" s="164" t="s">
        <v>13335</v>
      </c>
      <c r="B11068" s="155" t="str">
        <f>IFERROR(VLOOKUP(Proc[[#This Row],[App]],Table2[],3,0),"open")</f>
        <v>open</v>
      </c>
      <c r="C11068" s="164" t="s">
        <v>369</v>
      </c>
      <c r="D11068" t="s">
        <v>13400</v>
      </c>
      <c r="E11068" s="164" t="s">
        <v>11699</v>
      </c>
      <c r="F11068" s="155" t="s">
        <v>11699</v>
      </c>
      <c r="G11068" s="164" t="s">
        <v>400</v>
      </c>
      <c r="H11068" s="155" t="str">
        <f>IF(Proc[[#This Row],[type]]="LFF (MDG-F)",MID(Proc[[#This Row],[Obj]],13,10),"")</f>
        <v/>
      </c>
      <c r="I11068" s="164"/>
      <c r="J11068" s="155" t="b">
        <f>Proc[[#This Row],[Requested]]=Proc[[#This Row],[CurrentParent]]</f>
        <v>1</v>
      </c>
      <c r="K11068" s="155" t="str">
        <f>IF(Proc[[#This Row],[Author]]="Marcela Urrego",VLOOKUP(LEFT(Proc[[#This Row],[Requested]],1),Table3[#All],2,0),VLOOKUP(Proc[[#This Row],[Author]],Table4[],2,0))</f>
        <v>HC</v>
      </c>
      <c r="L11068" s="155"/>
      <c r="M11068" s="140">
        <v>46139</v>
      </c>
      <c r="N11068" s="140"/>
      <c r="O11068" s="140"/>
      <c r="P11068" s="140" t="str">
        <f ca="1">IF(Proc[[#This Row],[DaysAgeing]]&gt;5,"yep","on track")</f>
        <v>on track</v>
      </c>
      <c r="Q11068" s="2">
        <f ca="1">IF(Proc[[#This Row],[DateClosed]]="",ABS(NETWORKDAYS(Proc[[#This Row],[DateOpened]],TODAY()))-1,ABS(NETWORKDAYS(Proc[[#This Row],[DateOpened]],Proc[[#This Row],[DateClosed]]))-1)</f>
        <v>1</v>
      </c>
      <c r="R11068" s="140" t="s">
        <v>476</v>
      </c>
      <c r="S11068" s="155"/>
      <c r="T11068" s="155"/>
    </row>
    <row r="11069" spans="1:20" hidden="1">
      <c r="A11069" s="164" t="s">
        <v>13335</v>
      </c>
      <c r="B11069" s="155" t="str">
        <f>IFERROR(VLOOKUP(Proc[[#This Row],[App]],Table2[],3,0),"open")</f>
        <v>open</v>
      </c>
      <c r="C11069" s="164" t="s">
        <v>369</v>
      </c>
      <c r="D11069" t="s">
        <v>13401</v>
      </c>
      <c r="E11069" s="164" t="s">
        <v>11699</v>
      </c>
      <c r="F11069" s="155" t="s">
        <v>11699</v>
      </c>
      <c r="G11069" s="164" t="s">
        <v>400</v>
      </c>
      <c r="H11069" s="155" t="str">
        <f>IF(Proc[[#This Row],[type]]="LFF (MDG-F)",MID(Proc[[#This Row],[Obj]],13,10),"")</f>
        <v/>
      </c>
      <c r="I11069" s="164"/>
      <c r="J11069" s="155" t="b">
        <f>Proc[[#This Row],[Requested]]=Proc[[#This Row],[CurrentParent]]</f>
        <v>1</v>
      </c>
      <c r="K11069" s="155" t="str">
        <f>IF(Proc[[#This Row],[Author]]="Marcela Urrego",VLOOKUP(LEFT(Proc[[#This Row],[Requested]],1),Table3[#All],2,0),VLOOKUP(Proc[[#This Row],[Author]],Table4[],2,0))</f>
        <v>HC</v>
      </c>
      <c r="L11069" s="155"/>
      <c r="M11069" s="140">
        <v>46139</v>
      </c>
      <c r="N11069" s="140"/>
      <c r="O11069" s="140"/>
      <c r="P11069" s="140" t="str">
        <f ca="1">IF(Proc[[#This Row],[DaysAgeing]]&gt;5,"yep","on track")</f>
        <v>on track</v>
      </c>
      <c r="Q11069" s="2">
        <f ca="1">IF(Proc[[#This Row],[DateClosed]]="",ABS(NETWORKDAYS(Proc[[#This Row],[DateOpened]],TODAY()))-1,ABS(NETWORKDAYS(Proc[[#This Row],[DateOpened]],Proc[[#This Row],[DateClosed]]))-1)</f>
        <v>1</v>
      </c>
      <c r="R11069" s="140" t="s">
        <v>476</v>
      </c>
      <c r="S11069" s="155"/>
      <c r="T11069" s="155"/>
    </row>
    <row r="11070" spans="1:20" hidden="1">
      <c r="A11070" s="164" t="s">
        <v>13335</v>
      </c>
      <c r="B11070" s="155" t="str">
        <f>IFERROR(VLOOKUP(Proc[[#This Row],[App]],Table2[],3,0),"open")</f>
        <v>open</v>
      </c>
      <c r="C11070" s="164" t="s">
        <v>369</v>
      </c>
      <c r="D11070" t="s">
        <v>13402</v>
      </c>
      <c r="E11070" s="164" t="s">
        <v>11699</v>
      </c>
      <c r="F11070" s="155" t="s">
        <v>11699</v>
      </c>
      <c r="G11070" s="164" t="s">
        <v>400</v>
      </c>
      <c r="H11070" s="155" t="str">
        <f>IF(Proc[[#This Row],[type]]="LFF (MDG-F)",MID(Proc[[#This Row],[Obj]],13,10),"")</f>
        <v/>
      </c>
      <c r="I11070" s="164"/>
      <c r="J11070" s="155" t="b">
        <f>Proc[[#This Row],[Requested]]=Proc[[#This Row],[CurrentParent]]</f>
        <v>1</v>
      </c>
      <c r="K11070" s="155" t="str">
        <f>IF(Proc[[#This Row],[Author]]="Marcela Urrego",VLOOKUP(LEFT(Proc[[#This Row],[Requested]],1),Table3[#All],2,0),VLOOKUP(Proc[[#This Row],[Author]],Table4[],2,0))</f>
        <v>HC</v>
      </c>
      <c r="L11070" s="155"/>
      <c r="M11070" s="140">
        <v>46139</v>
      </c>
      <c r="N11070" s="140"/>
      <c r="O11070" s="140"/>
      <c r="P11070" s="140" t="str">
        <f ca="1">IF(Proc[[#This Row],[DaysAgeing]]&gt;5,"yep","on track")</f>
        <v>on track</v>
      </c>
      <c r="Q11070" s="2">
        <f ca="1">IF(Proc[[#This Row],[DateClosed]]="",ABS(NETWORKDAYS(Proc[[#This Row],[DateOpened]],TODAY()))-1,ABS(NETWORKDAYS(Proc[[#This Row],[DateOpened]],Proc[[#This Row],[DateClosed]]))-1)</f>
        <v>1</v>
      </c>
      <c r="R11070" s="140" t="s">
        <v>476</v>
      </c>
      <c r="S11070" s="155"/>
      <c r="T11070" s="155"/>
    </row>
    <row r="11071" spans="1:20" hidden="1">
      <c r="A11071" t="s">
        <v>13426</v>
      </c>
      <c r="B11071" s="155" t="str">
        <f>IFERROR(VLOOKUP(Proc[[#This Row],[App]],Table2[],3,0),"open")</f>
        <v>ok</v>
      </c>
      <c r="C11071" s="164" t="s">
        <v>369</v>
      </c>
      <c r="D11071" t="s">
        <v>13403</v>
      </c>
      <c r="E11071" s="164" t="s">
        <v>11699</v>
      </c>
      <c r="F11071" s="155" t="s">
        <v>11699</v>
      </c>
      <c r="G11071" s="164" t="s">
        <v>400</v>
      </c>
      <c r="H11071" s="155" t="str">
        <f>IF(Proc[[#This Row],[type]]="LFF (MDG-F)",MID(Proc[[#This Row],[Obj]],13,10),"")</f>
        <v/>
      </c>
      <c r="I11071" s="164"/>
      <c r="J11071" s="155" t="b">
        <f>Proc[[#This Row],[Requested]]=Proc[[#This Row],[CurrentParent]]</f>
        <v>1</v>
      </c>
      <c r="K11071" s="155" t="str">
        <f>IF(Proc[[#This Row],[Author]]="Marcela Urrego",VLOOKUP(LEFT(Proc[[#This Row],[Requested]],1),Table3[#All],2,0),VLOOKUP(Proc[[#This Row],[Author]],Table4[],2,0))</f>
        <v>HC</v>
      </c>
      <c r="L11071" s="155"/>
      <c r="M11071" s="140">
        <v>46139</v>
      </c>
      <c r="N11071" s="140"/>
      <c r="O11071" s="140"/>
      <c r="P11071" s="140" t="str">
        <f ca="1">IF(Proc[[#This Row],[DaysAgeing]]&gt;5,"yep","on track")</f>
        <v>on track</v>
      </c>
      <c r="Q11071" s="2">
        <f ca="1">IF(Proc[[#This Row],[DateClosed]]="",ABS(NETWORKDAYS(Proc[[#This Row],[DateOpened]],TODAY()))-1,ABS(NETWORKDAYS(Proc[[#This Row],[DateOpened]],Proc[[#This Row],[DateClosed]]))-1)</f>
        <v>1</v>
      </c>
      <c r="R11071" s="140" t="s">
        <v>476</v>
      </c>
      <c r="S11071" s="155"/>
      <c r="T11071" s="155"/>
    </row>
    <row r="11072" spans="1:20" hidden="1">
      <c r="A11072" s="164" t="s">
        <v>13426</v>
      </c>
      <c r="B11072" s="155" t="str">
        <f>IFERROR(VLOOKUP(Proc[[#This Row],[App]],Table2[],3,0),"open")</f>
        <v>ok</v>
      </c>
      <c r="C11072" s="164" t="s">
        <v>369</v>
      </c>
      <c r="D11072" t="s">
        <v>13404</v>
      </c>
      <c r="E11072" s="164" t="s">
        <v>11699</v>
      </c>
      <c r="F11072" s="155" t="s">
        <v>11699</v>
      </c>
      <c r="G11072" s="164" t="s">
        <v>400</v>
      </c>
      <c r="H11072" s="155" t="str">
        <f>IF(Proc[[#This Row],[type]]="LFF (MDG-F)",MID(Proc[[#This Row],[Obj]],13,10),"")</f>
        <v/>
      </c>
      <c r="I11072" s="164"/>
      <c r="J11072" s="155" t="b">
        <f>Proc[[#This Row],[Requested]]=Proc[[#This Row],[CurrentParent]]</f>
        <v>1</v>
      </c>
      <c r="K11072" s="155" t="str">
        <f>IF(Proc[[#This Row],[Author]]="Marcela Urrego",VLOOKUP(LEFT(Proc[[#This Row],[Requested]],1),Table3[#All],2,0),VLOOKUP(Proc[[#This Row],[Author]],Table4[],2,0))</f>
        <v>HC</v>
      </c>
      <c r="L11072" s="155"/>
      <c r="M11072" s="140">
        <v>46139</v>
      </c>
      <c r="N11072" s="140"/>
      <c r="O11072" s="140"/>
      <c r="P11072" s="140" t="str">
        <f ca="1">IF(Proc[[#This Row],[DaysAgeing]]&gt;5,"yep","on track")</f>
        <v>on track</v>
      </c>
      <c r="Q11072" s="2">
        <f ca="1">IF(Proc[[#This Row],[DateClosed]]="",ABS(NETWORKDAYS(Proc[[#This Row],[DateOpened]],TODAY()))-1,ABS(NETWORKDAYS(Proc[[#This Row],[DateOpened]],Proc[[#This Row],[DateClosed]]))-1)</f>
        <v>1</v>
      </c>
      <c r="R11072" s="140" t="s">
        <v>476</v>
      </c>
      <c r="S11072" s="155"/>
      <c r="T11072" s="155"/>
    </row>
    <row r="11073" spans="1:20" hidden="1">
      <c r="A11073" s="164" t="s">
        <v>13426</v>
      </c>
      <c r="B11073" s="155" t="str">
        <f>IFERROR(VLOOKUP(Proc[[#This Row],[App]],Table2[],3,0),"open")</f>
        <v>ok</v>
      </c>
      <c r="C11073" s="164" t="s">
        <v>369</v>
      </c>
      <c r="D11073" t="s">
        <v>13405</v>
      </c>
      <c r="E11073" s="164" t="s">
        <v>11699</v>
      </c>
      <c r="F11073" s="155" t="s">
        <v>11699</v>
      </c>
      <c r="G11073" s="164" t="s">
        <v>400</v>
      </c>
      <c r="H11073" s="155" t="str">
        <f>IF(Proc[[#This Row],[type]]="LFF (MDG-F)",MID(Proc[[#This Row],[Obj]],13,10),"")</f>
        <v/>
      </c>
      <c r="I11073" s="164"/>
      <c r="J11073" s="155" t="b">
        <f>Proc[[#This Row],[Requested]]=Proc[[#This Row],[CurrentParent]]</f>
        <v>1</v>
      </c>
      <c r="K11073" s="155" t="str">
        <f>IF(Proc[[#This Row],[Author]]="Marcela Urrego",VLOOKUP(LEFT(Proc[[#This Row],[Requested]],1),Table3[#All],2,0),VLOOKUP(Proc[[#This Row],[Author]],Table4[],2,0))</f>
        <v>HC</v>
      </c>
      <c r="L11073" s="155"/>
      <c r="M11073" s="140">
        <v>46139</v>
      </c>
      <c r="N11073" s="140"/>
      <c r="O11073" s="140"/>
      <c r="P11073" s="140" t="str">
        <f ca="1">IF(Proc[[#This Row],[DaysAgeing]]&gt;5,"yep","on track")</f>
        <v>on track</v>
      </c>
      <c r="Q11073" s="2">
        <f ca="1">IF(Proc[[#This Row],[DateClosed]]="",ABS(NETWORKDAYS(Proc[[#This Row],[DateOpened]],TODAY()))-1,ABS(NETWORKDAYS(Proc[[#This Row],[DateOpened]],Proc[[#This Row],[DateClosed]]))-1)</f>
        <v>1</v>
      </c>
      <c r="R11073" s="140" t="s">
        <v>476</v>
      </c>
      <c r="S11073" s="155"/>
      <c r="T11073" s="155"/>
    </row>
    <row r="11074" spans="1:20" hidden="1">
      <c r="A11074" s="164" t="s">
        <v>13426</v>
      </c>
      <c r="B11074" s="155" t="str">
        <f>IFERROR(VLOOKUP(Proc[[#This Row],[App]],Table2[],3,0),"open")</f>
        <v>ok</v>
      </c>
      <c r="C11074" s="164" t="s">
        <v>369</v>
      </c>
      <c r="D11074" t="s">
        <v>13406</v>
      </c>
      <c r="E11074" s="164" t="s">
        <v>11699</v>
      </c>
      <c r="F11074" s="155" t="s">
        <v>11699</v>
      </c>
      <c r="G11074" s="164" t="s">
        <v>400</v>
      </c>
      <c r="H11074" s="155" t="str">
        <f>IF(Proc[[#This Row],[type]]="LFF (MDG-F)",MID(Proc[[#This Row],[Obj]],13,10),"")</f>
        <v/>
      </c>
      <c r="I11074" s="164"/>
      <c r="J11074" s="155" t="b">
        <f>Proc[[#This Row],[Requested]]=Proc[[#This Row],[CurrentParent]]</f>
        <v>1</v>
      </c>
      <c r="K11074" s="155" t="str">
        <f>IF(Proc[[#This Row],[Author]]="Marcela Urrego",VLOOKUP(LEFT(Proc[[#This Row],[Requested]],1),Table3[#All],2,0),VLOOKUP(Proc[[#This Row],[Author]],Table4[],2,0))</f>
        <v>HC</v>
      </c>
      <c r="L11074" s="155"/>
      <c r="M11074" s="140">
        <v>46139</v>
      </c>
      <c r="N11074" s="140"/>
      <c r="O11074" s="140"/>
      <c r="P11074" s="140" t="str">
        <f ca="1">IF(Proc[[#This Row],[DaysAgeing]]&gt;5,"yep","on track")</f>
        <v>on track</v>
      </c>
      <c r="Q11074" s="2">
        <f ca="1">IF(Proc[[#This Row],[DateClosed]]="",ABS(NETWORKDAYS(Proc[[#This Row],[DateOpened]],TODAY()))-1,ABS(NETWORKDAYS(Proc[[#This Row],[DateOpened]],Proc[[#This Row],[DateClosed]]))-1)</f>
        <v>1</v>
      </c>
      <c r="R11074" s="140" t="s">
        <v>476</v>
      </c>
      <c r="S11074" s="155"/>
      <c r="T11074" s="155"/>
    </row>
    <row r="11075" spans="1:20" hidden="1">
      <c r="A11075" s="164" t="s">
        <v>13426</v>
      </c>
      <c r="B11075" s="155" t="str">
        <f>IFERROR(VLOOKUP(Proc[[#This Row],[App]],Table2[],3,0),"open")</f>
        <v>ok</v>
      </c>
      <c r="C11075" s="164" t="s">
        <v>369</v>
      </c>
      <c r="D11075" t="s">
        <v>13407</v>
      </c>
      <c r="E11075" s="164" t="s">
        <v>11699</v>
      </c>
      <c r="F11075" s="155" t="s">
        <v>11699</v>
      </c>
      <c r="G11075" s="164" t="s">
        <v>400</v>
      </c>
      <c r="H11075" s="155" t="str">
        <f>IF(Proc[[#This Row],[type]]="LFF (MDG-F)",MID(Proc[[#This Row],[Obj]],13,10),"")</f>
        <v/>
      </c>
      <c r="I11075" s="164"/>
      <c r="J11075" s="155" t="b">
        <f>Proc[[#This Row],[Requested]]=Proc[[#This Row],[CurrentParent]]</f>
        <v>1</v>
      </c>
      <c r="K11075" s="155" t="str">
        <f>IF(Proc[[#This Row],[Author]]="Marcela Urrego",VLOOKUP(LEFT(Proc[[#This Row],[Requested]],1),Table3[#All],2,0),VLOOKUP(Proc[[#This Row],[Author]],Table4[],2,0))</f>
        <v>HC</v>
      </c>
      <c r="L11075" s="155"/>
      <c r="M11075" s="140">
        <v>46139</v>
      </c>
      <c r="N11075" s="140"/>
      <c r="O11075" s="140"/>
      <c r="P11075" s="140" t="str">
        <f ca="1">IF(Proc[[#This Row],[DaysAgeing]]&gt;5,"yep","on track")</f>
        <v>on track</v>
      </c>
      <c r="Q11075" s="2">
        <f ca="1">IF(Proc[[#This Row],[DateClosed]]="",ABS(NETWORKDAYS(Proc[[#This Row],[DateOpened]],TODAY()))-1,ABS(NETWORKDAYS(Proc[[#This Row],[DateOpened]],Proc[[#This Row],[DateClosed]]))-1)</f>
        <v>1</v>
      </c>
      <c r="R11075" s="140" t="s">
        <v>476</v>
      </c>
      <c r="S11075" s="155"/>
      <c r="T11075" s="155"/>
    </row>
    <row r="11076" spans="1:20" hidden="1">
      <c r="A11076" s="164" t="s">
        <v>13426</v>
      </c>
      <c r="B11076" s="155" t="str">
        <f>IFERROR(VLOOKUP(Proc[[#This Row],[App]],Table2[],3,0),"open")</f>
        <v>ok</v>
      </c>
      <c r="C11076" s="164" t="s">
        <v>369</v>
      </c>
      <c r="D11076" t="s">
        <v>13408</v>
      </c>
      <c r="E11076" s="164" t="s">
        <v>11699</v>
      </c>
      <c r="F11076" s="155" t="s">
        <v>11699</v>
      </c>
      <c r="G11076" s="164" t="s">
        <v>400</v>
      </c>
      <c r="H11076" s="155" t="str">
        <f>IF(Proc[[#This Row],[type]]="LFF (MDG-F)",MID(Proc[[#This Row],[Obj]],13,10),"")</f>
        <v/>
      </c>
      <c r="I11076" s="164"/>
      <c r="J11076" s="155" t="b">
        <f>Proc[[#This Row],[Requested]]=Proc[[#This Row],[CurrentParent]]</f>
        <v>1</v>
      </c>
      <c r="K11076" s="155" t="str">
        <f>IF(Proc[[#This Row],[Author]]="Marcela Urrego",VLOOKUP(LEFT(Proc[[#This Row],[Requested]],1),Table3[#All],2,0),VLOOKUP(Proc[[#This Row],[Author]],Table4[],2,0))</f>
        <v>HC</v>
      </c>
      <c r="L11076" s="155"/>
      <c r="M11076" s="140">
        <v>46139</v>
      </c>
      <c r="N11076" s="140"/>
      <c r="O11076" s="140"/>
      <c r="P11076" s="140" t="str">
        <f ca="1">IF(Proc[[#This Row],[DaysAgeing]]&gt;5,"yep","on track")</f>
        <v>on track</v>
      </c>
      <c r="Q11076" s="2">
        <f ca="1">IF(Proc[[#This Row],[DateClosed]]="",ABS(NETWORKDAYS(Proc[[#This Row],[DateOpened]],TODAY()))-1,ABS(NETWORKDAYS(Proc[[#This Row],[DateOpened]],Proc[[#This Row],[DateClosed]]))-1)</f>
        <v>1</v>
      </c>
      <c r="R11076" s="140" t="s">
        <v>476</v>
      </c>
      <c r="S11076" s="155"/>
      <c r="T11076" s="155"/>
    </row>
    <row r="11077" spans="1:20" hidden="1">
      <c r="A11077" s="164" t="s">
        <v>13426</v>
      </c>
      <c r="B11077" s="155" t="str">
        <f>IFERROR(VLOOKUP(Proc[[#This Row],[App]],Table2[],3,0),"open")</f>
        <v>ok</v>
      </c>
      <c r="C11077" s="164" t="s">
        <v>369</v>
      </c>
      <c r="D11077" t="s">
        <v>13409</v>
      </c>
      <c r="E11077" s="164" t="s">
        <v>11699</v>
      </c>
      <c r="F11077" s="155" t="s">
        <v>11699</v>
      </c>
      <c r="G11077" s="164" t="s">
        <v>400</v>
      </c>
      <c r="H11077" s="155" t="str">
        <f>IF(Proc[[#This Row],[type]]="LFF (MDG-F)",MID(Proc[[#This Row],[Obj]],13,10),"")</f>
        <v/>
      </c>
      <c r="I11077" s="164"/>
      <c r="J11077" s="155" t="b">
        <f>Proc[[#This Row],[Requested]]=Proc[[#This Row],[CurrentParent]]</f>
        <v>1</v>
      </c>
      <c r="K11077" s="155" t="str">
        <f>IF(Proc[[#This Row],[Author]]="Marcela Urrego",VLOOKUP(LEFT(Proc[[#This Row],[Requested]],1),Table3[#All],2,0),VLOOKUP(Proc[[#This Row],[Author]],Table4[],2,0))</f>
        <v>HC</v>
      </c>
      <c r="L11077" s="155"/>
      <c r="M11077" s="140">
        <v>46139</v>
      </c>
      <c r="N11077" s="140"/>
      <c r="O11077" s="140"/>
      <c r="P11077" s="140" t="str">
        <f ca="1">IF(Proc[[#This Row],[DaysAgeing]]&gt;5,"yep","on track")</f>
        <v>on track</v>
      </c>
      <c r="Q11077" s="2">
        <f ca="1">IF(Proc[[#This Row],[DateClosed]]="",ABS(NETWORKDAYS(Proc[[#This Row],[DateOpened]],TODAY()))-1,ABS(NETWORKDAYS(Proc[[#This Row],[DateOpened]],Proc[[#This Row],[DateClosed]]))-1)</f>
        <v>1</v>
      </c>
      <c r="R11077" s="140" t="s">
        <v>476</v>
      </c>
      <c r="S11077" s="155"/>
      <c r="T11077" s="155"/>
    </row>
    <row r="11078" spans="1:20" hidden="1">
      <c r="A11078" s="164" t="s">
        <v>13426</v>
      </c>
      <c r="B11078" s="155" t="str">
        <f>IFERROR(VLOOKUP(Proc[[#This Row],[App]],Table2[],3,0),"open")</f>
        <v>ok</v>
      </c>
      <c r="C11078" s="164" t="s">
        <v>369</v>
      </c>
      <c r="D11078" t="s">
        <v>13410</v>
      </c>
      <c r="E11078" s="164" t="s">
        <v>11699</v>
      </c>
      <c r="F11078" s="155" t="s">
        <v>11699</v>
      </c>
      <c r="G11078" s="164" t="s">
        <v>400</v>
      </c>
      <c r="H11078" s="155" t="str">
        <f>IF(Proc[[#This Row],[type]]="LFF (MDG-F)",MID(Proc[[#This Row],[Obj]],13,10),"")</f>
        <v/>
      </c>
      <c r="I11078" s="164"/>
      <c r="J11078" s="155" t="b">
        <f>Proc[[#This Row],[Requested]]=Proc[[#This Row],[CurrentParent]]</f>
        <v>1</v>
      </c>
      <c r="K11078" s="155" t="str">
        <f>IF(Proc[[#This Row],[Author]]="Marcela Urrego",VLOOKUP(LEFT(Proc[[#This Row],[Requested]],1),Table3[#All],2,0),VLOOKUP(Proc[[#This Row],[Author]],Table4[],2,0))</f>
        <v>HC</v>
      </c>
      <c r="L11078" s="155"/>
      <c r="M11078" s="140">
        <v>46139</v>
      </c>
      <c r="N11078" s="140"/>
      <c r="O11078" s="140"/>
      <c r="P11078" s="140" t="str">
        <f ca="1">IF(Proc[[#This Row],[DaysAgeing]]&gt;5,"yep","on track")</f>
        <v>on track</v>
      </c>
      <c r="Q11078" s="2">
        <f ca="1">IF(Proc[[#This Row],[DateClosed]]="",ABS(NETWORKDAYS(Proc[[#This Row],[DateOpened]],TODAY()))-1,ABS(NETWORKDAYS(Proc[[#This Row],[DateOpened]],Proc[[#This Row],[DateClosed]]))-1)</f>
        <v>1</v>
      </c>
      <c r="R11078" s="140" t="s">
        <v>476</v>
      </c>
      <c r="S11078" s="155"/>
      <c r="T11078" s="155"/>
    </row>
    <row r="11079" spans="1:20" hidden="1">
      <c r="A11079" s="164" t="s">
        <v>13426</v>
      </c>
      <c r="B11079" s="155" t="str">
        <f>IFERROR(VLOOKUP(Proc[[#This Row],[App]],Table2[],3,0),"open")</f>
        <v>ok</v>
      </c>
      <c r="C11079" s="164" t="s">
        <v>369</v>
      </c>
      <c r="D11079" t="s">
        <v>13411</v>
      </c>
      <c r="E11079" s="164" t="s">
        <v>11699</v>
      </c>
      <c r="F11079" s="155" t="s">
        <v>11699</v>
      </c>
      <c r="G11079" s="164" t="s">
        <v>400</v>
      </c>
      <c r="H11079" s="155" t="str">
        <f>IF(Proc[[#This Row],[type]]="LFF (MDG-F)",MID(Proc[[#This Row],[Obj]],13,10),"")</f>
        <v/>
      </c>
      <c r="I11079" s="164"/>
      <c r="J11079" s="155" t="b">
        <f>Proc[[#This Row],[Requested]]=Proc[[#This Row],[CurrentParent]]</f>
        <v>1</v>
      </c>
      <c r="K11079" s="155" t="str">
        <f>IF(Proc[[#This Row],[Author]]="Marcela Urrego",VLOOKUP(LEFT(Proc[[#This Row],[Requested]],1),Table3[#All],2,0),VLOOKUP(Proc[[#This Row],[Author]],Table4[],2,0))</f>
        <v>HC</v>
      </c>
      <c r="L11079" s="155"/>
      <c r="M11079" s="140">
        <v>46139</v>
      </c>
      <c r="N11079" s="140"/>
      <c r="O11079" s="140"/>
      <c r="P11079" s="140" t="str">
        <f ca="1">IF(Proc[[#This Row],[DaysAgeing]]&gt;5,"yep","on track")</f>
        <v>on track</v>
      </c>
      <c r="Q11079" s="2">
        <f ca="1">IF(Proc[[#This Row],[DateClosed]]="",ABS(NETWORKDAYS(Proc[[#This Row],[DateOpened]],TODAY()))-1,ABS(NETWORKDAYS(Proc[[#This Row],[DateOpened]],Proc[[#This Row],[DateClosed]]))-1)</f>
        <v>1</v>
      </c>
      <c r="R11079" s="140" t="s">
        <v>476</v>
      </c>
      <c r="S11079" s="155"/>
      <c r="T11079" s="155"/>
    </row>
    <row r="11080" spans="1:20" hidden="1">
      <c r="A11080" s="164" t="s">
        <v>13426</v>
      </c>
      <c r="B11080" s="155" t="str">
        <f>IFERROR(VLOOKUP(Proc[[#This Row],[App]],Table2[],3,0),"open")</f>
        <v>ok</v>
      </c>
      <c r="C11080" s="164" t="s">
        <v>369</v>
      </c>
      <c r="D11080" t="s">
        <v>13412</v>
      </c>
      <c r="E11080" s="164" t="s">
        <v>11699</v>
      </c>
      <c r="F11080" s="155" t="s">
        <v>11699</v>
      </c>
      <c r="G11080" s="164" t="s">
        <v>400</v>
      </c>
      <c r="H11080" s="155" t="str">
        <f>IF(Proc[[#This Row],[type]]="LFF (MDG-F)",MID(Proc[[#This Row],[Obj]],13,10),"")</f>
        <v/>
      </c>
      <c r="I11080" s="164"/>
      <c r="J11080" s="155" t="b">
        <f>Proc[[#This Row],[Requested]]=Proc[[#This Row],[CurrentParent]]</f>
        <v>1</v>
      </c>
      <c r="K11080" s="155" t="str">
        <f>IF(Proc[[#This Row],[Author]]="Marcela Urrego",VLOOKUP(LEFT(Proc[[#This Row],[Requested]],1),Table3[#All],2,0),VLOOKUP(Proc[[#This Row],[Author]],Table4[],2,0))</f>
        <v>HC</v>
      </c>
      <c r="L11080" s="155"/>
      <c r="M11080" s="140">
        <v>46139</v>
      </c>
      <c r="N11080" s="140"/>
      <c r="O11080" s="140"/>
      <c r="P11080" s="140" t="str">
        <f ca="1">IF(Proc[[#This Row],[DaysAgeing]]&gt;5,"yep","on track")</f>
        <v>on track</v>
      </c>
      <c r="Q11080" s="2">
        <f ca="1">IF(Proc[[#This Row],[DateClosed]]="",ABS(NETWORKDAYS(Proc[[#This Row],[DateOpened]],TODAY()))-1,ABS(NETWORKDAYS(Proc[[#This Row],[DateOpened]],Proc[[#This Row],[DateClosed]]))-1)</f>
        <v>1</v>
      </c>
      <c r="R11080" s="140" t="s">
        <v>476</v>
      </c>
      <c r="S11080" s="155"/>
      <c r="T11080" s="155"/>
    </row>
    <row r="11081" spans="1:20" hidden="1">
      <c r="A11081" s="164" t="s">
        <v>13426</v>
      </c>
      <c r="B11081" s="155" t="str">
        <f>IFERROR(VLOOKUP(Proc[[#This Row],[App]],Table2[],3,0),"open")</f>
        <v>ok</v>
      </c>
      <c r="C11081" s="164" t="s">
        <v>369</v>
      </c>
      <c r="D11081" t="s">
        <v>13413</v>
      </c>
      <c r="E11081" s="164" t="s">
        <v>11699</v>
      </c>
      <c r="F11081" s="155" t="s">
        <v>11699</v>
      </c>
      <c r="G11081" s="164" t="s">
        <v>400</v>
      </c>
      <c r="H11081" s="155" t="str">
        <f>IF(Proc[[#This Row],[type]]="LFF (MDG-F)",MID(Proc[[#This Row],[Obj]],13,10),"")</f>
        <v/>
      </c>
      <c r="I11081" s="164"/>
      <c r="J11081" s="155" t="b">
        <f>Proc[[#This Row],[Requested]]=Proc[[#This Row],[CurrentParent]]</f>
        <v>1</v>
      </c>
      <c r="K11081" s="155" t="str">
        <f>IF(Proc[[#This Row],[Author]]="Marcela Urrego",VLOOKUP(LEFT(Proc[[#This Row],[Requested]],1),Table3[#All],2,0),VLOOKUP(Proc[[#This Row],[Author]],Table4[],2,0))</f>
        <v>HC</v>
      </c>
      <c r="L11081" s="155"/>
      <c r="M11081" s="140">
        <v>46139</v>
      </c>
      <c r="N11081" s="140"/>
      <c r="O11081" s="140"/>
      <c r="P11081" s="140" t="str">
        <f ca="1">IF(Proc[[#This Row],[DaysAgeing]]&gt;5,"yep","on track")</f>
        <v>on track</v>
      </c>
      <c r="Q11081" s="2">
        <f ca="1">IF(Proc[[#This Row],[DateClosed]]="",ABS(NETWORKDAYS(Proc[[#This Row],[DateOpened]],TODAY()))-1,ABS(NETWORKDAYS(Proc[[#This Row],[DateOpened]],Proc[[#This Row],[DateClosed]]))-1)</f>
        <v>1</v>
      </c>
      <c r="R11081" s="140" t="s">
        <v>476</v>
      </c>
      <c r="S11081" s="155"/>
      <c r="T11081" s="155"/>
    </row>
    <row r="11082" spans="1:20" hidden="1">
      <c r="A11082" s="164" t="s">
        <v>13426</v>
      </c>
      <c r="B11082" s="155" t="str">
        <f>IFERROR(VLOOKUP(Proc[[#This Row],[App]],Table2[],3,0),"open")</f>
        <v>ok</v>
      </c>
      <c r="C11082" s="164" t="s">
        <v>369</v>
      </c>
      <c r="D11082" t="s">
        <v>13414</v>
      </c>
      <c r="E11082" s="164" t="s">
        <v>11699</v>
      </c>
      <c r="F11082" s="155" t="s">
        <v>11699</v>
      </c>
      <c r="G11082" s="164" t="s">
        <v>400</v>
      </c>
      <c r="H11082" s="155" t="str">
        <f>IF(Proc[[#This Row],[type]]="LFF (MDG-F)",MID(Proc[[#This Row],[Obj]],13,10),"")</f>
        <v/>
      </c>
      <c r="I11082" s="164"/>
      <c r="J11082" s="155" t="b">
        <f>Proc[[#This Row],[Requested]]=Proc[[#This Row],[CurrentParent]]</f>
        <v>1</v>
      </c>
      <c r="K11082" s="155" t="str">
        <f>IF(Proc[[#This Row],[Author]]="Marcela Urrego",VLOOKUP(LEFT(Proc[[#This Row],[Requested]],1),Table3[#All],2,0),VLOOKUP(Proc[[#This Row],[Author]],Table4[],2,0))</f>
        <v>HC</v>
      </c>
      <c r="L11082" s="155"/>
      <c r="M11082" s="140">
        <v>46139</v>
      </c>
      <c r="N11082" s="140"/>
      <c r="O11082" s="140"/>
      <c r="P11082" s="140" t="str">
        <f ca="1">IF(Proc[[#This Row],[DaysAgeing]]&gt;5,"yep","on track")</f>
        <v>on track</v>
      </c>
      <c r="Q11082" s="2">
        <f ca="1">IF(Proc[[#This Row],[DateClosed]]="",ABS(NETWORKDAYS(Proc[[#This Row],[DateOpened]],TODAY()))-1,ABS(NETWORKDAYS(Proc[[#This Row],[DateOpened]],Proc[[#This Row],[DateClosed]]))-1)</f>
        <v>1</v>
      </c>
      <c r="R11082" s="140" t="s">
        <v>476</v>
      </c>
      <c r="S11082" s="155"/>
      <c r="T11082" s="155"/>
    </row>
    <row r="11083" spans="1:20" hidden="1">
      <c r="A11083" s="164" t="s">
        <v>13426</v>
      </c>
      <c r="B11083" s="155" t="str">
        <f>IFERROR(VLOOKUP(Proc[[#This Row],[App]],Table2[],3,0),"open")</f>
        <v>ok</v>
      </c>
      <c r="C11083" s="164" t="s">
        <v>369</v>
      </c>
      <c r="D11083" t="s">
        <v>13415</v>
      </c>
      <c r="E11083" s="164" t="s">
        <v>11699</v>
      </c>
      <c r="F11083" s="155" t="s">
        <v>11699</v>
      </c>
      <c r="G11083" s="164" t="s">
        <v>400</v>
      </c>
      <c r="H11083" s="155" t="str">
        <f>IF(Proc[[#This Row],[type]]="LFF (MDG-F)",MID(Proc[[#This Row],[Obj]],13,10),"")</f>
        <v/>
      </c>
      <c r="I11083" s="164"/>
      <c r="J11083" s="155" t="b">
        <f>Proc[[#This Row],[Requested]]=Proc[[#This Row],[CurrentParent]]</f>
        <v>1</v>
      </c>
      <c r="K11083" s="155" t="str">
        <f>IF(Proc[[#This Row],[Author]]="Marcela Urrego",VLOOKUP(LEFT(Proc[[#This Row],[Requested]],1),Table3[#All],2,0),VLOOKUP(Proc[[#This Row],[Author]],Table4[],2,0))</f>
        <v>HC</v>
      </c>
      <c r="L11083" s="155"/>
      <c r="M11083" s="140">
        <v>46139</v>
      </c>
      <c r="N11083" s="140"/>
      <c r="O11083" s="140"/>
      <c r="P11083" s="140" t="str">
        <f ca="1">IF(Proc[[#This Row],[DaysAgeing]]&gt;5,"yep","on track")</f>
        <v>on track</v>
      </c>
      <c r="Q11083" s="2">
        <f ca="1">IF(Proc[[#This Row],[DateClosed]]="",ABS(NETWORKDAYS(Proc[[#This Row],[DateOpened]],TODAY()))-1,ABS(NETWORKDAYS(Proc[[#This Row],[DateOpened]],Proc[[#This Row],[DateClosed]]))-1)</f>
        <v>1</v>
      </c>
      <c r="R11083" s="140" t="s">
        <v>476</v>
      </c>
      <c r="S11083" s="155"/>
      <c r="T11083" s="155"/>
    </row>
    <row r="11084" spans="1:20" hidden="1">
      <c r="A11084" s="164" t="s">
        <v>13426</v>
      </c>
      <c r="B11084" s="155" t="str">
        <f>IFERROR(VLOOKUP(Proc[[#This Row],[App]],Table2[],3,0),"open")</f>
        <v>ok</v>
      </c>
      <c r="C11084" s="164" t="s">
        <v>369</v>
      </c>
      <c r="D11084" t="s">
        <v>13416</v>
      </c>
      <c r="E11084" s="164" t="s">
        <v>11699</v>
      </c>
      <c r="F11084" s="155" t="s">
        <v>11699</v>
      </c>
      <c r="G11084" s="164" t="s">
        <v>400</v>
      </c>
      <c r="H11084" s="155" t="str">
        <f>IF(Proc[[#This Row],[type]]="LFF (MDG-F)",MID(Proc[[#This Row],[Obj]],13,10),"")</f>
        <v/>
      </c>
      <c r="I11084" s="164"/>
      <c r="J11084" s="155" t="b">
        <f>Proc[[#This Row],[Requested]]=Proc[[#This Row],[CurrentParent]]</f>
        <v>1</v>
      </c>
      <c r="K11084" s="155" t="str">
        <f>IF(Proc[[#This Row],[Author]]="Marcela Urrego",VLOOKUP(LEFT(Proc[[#This Row],[Requested]],1),Table3[#All],2,0),VLOOKUP(Proc[[#This Row],[Author]],Table4[],2,0))</f>
        <v>HC</v>
      </c>
      <c r="L11084" s="155"/>
      <c r="M11084" s="140">
        <v>46139</v>
      </c>
      <c r="N11084" s="140"/>
      <c r="O11084" s="140"/>
      <c r="P11084" s="140" t="str">
        <f ca="1">IF(Proc[[#This Row],[DaysAgeing]]&gt;5,"yep","on track")</f>
        <v>on track</v>
      </c>
      <c r="Q11084" s="2">
        <f ca="1">IF(Proc[[#This Row],[DateClosed]]="",ABS(NETWORKDAYS(Proc[[#This Row],[DateOpened]],TODAY()))-1,ABS(NETWORKDAYS(Proc[[#This Row],[DateOpened]],Proc[[#This Row],[DateClosed]]))-1)</f>
        <v>1</v>
      </c>
      <c r="R11084" s="140" t="s">
        <v>476</v>
      </c>
      <c r="S11084" s="155"/>
      <c r="T11084" s="155"/>
    </row>
    <row r="11085" spans="1:20" hidden="1">
      <c r="A11085" s="164" t="s">
        <v>13426</v>
      </c>
      <c r="B11085" s="155" t="str">
        <f>IFERROR(VLOOKUP(Proc[[#This Row],[App]],Table2[],3,0),"open")</f>
        <v>ok</v>
      </c>
      <c r="C11085" s="164" t="s">
        <v>369</v>
      </c>
      <c r="D11085" t="s">
        <v>13417</v>
      </c>
      <c r="E11085" s="164" t="s">
        <v>11699</v>
      </c>
      <c r="F11085" s="155" t="s">
        <v>11699</v>
      </c>
      <c r="G11085" s="164" t="s">
        <v>400</v>
      </c>
      <c r="H11085" s="155" t="str">
        <f>IF(Proc[[#This Row],[type]]="LFF (MDG-F)",MID(Proc[[#This Row],[Obj]],13,10),"")</f>
        <v/>
      </c>
      <c r="I11085" s="164"/>
      <c r="J11085" s="155" t="b">
        <f>Proc[[#This Row],[Requested]]=Proc[[#This Row],[CurrentParent]]</f>
        <v>1</v>
      </c>
      <c r="K11085" s="155" t="str">
        <f>IF(Proc[[#This Row],[Author]]="Marcela Urrego",VLOOKUP(LEFT(Proc[[#This Row],[Requested]],1),Table3[#All],2,0),VLOOKUP(Proc[[#This Row],[Author]],Table4[],2,0))</f>
        <v>HC</v>
      </c>
      <c r="L11085" s="155"/>
      <c r="M11085" s="140">
        <v>46139</v>
      </c>
      <c r="N11085" s="140"/>
      <c r="O11085" s="140"/>
      <c r="P11085" s="140" t="str">
        <f ca="1">IF(Proc[[#This Row],[DaysAgeing]]&gt;5,"yep","on track")</f>
        <v>on track</v>
      </c>
      <c r="Q11085" s="2">
        <f ca="1">IF(Proc[[#This Row],[DateClosed]]="",ABS(NETWORKDAYS(Proc[[#This Row],[DateOpened]],TODAY()))-1,ABS(NETWORKDAYS(Proc[[#This Row],[DateOpened]],Proc[[#This Row],[DateClosed]]))-1)</f>
        <v>1</v>
      </c>
      <c r="R11085" s="140" t="s">
        <v>476</v>
      </c>
      <c r="S11085" s="155"/>
      <c r="T11085" s="155"/>
    </row>
    <row r="11086" spans="1:20" hidden="1">
      <c r="A11086" s="164" t="s">
        <v>13426</v>
      </c>
      <c r="B11086" s="155" t="str">
        <f>IFERROR(VLOOKUP(Proc[[#This Row],[App]],Table2[],3,0),"open")</f>
        <v>ok</v>
      </c>
      <c r="C11086" s="164" t="s">
        <v>369</v>
      </c>
      <c r="D11086" t="s">
        <v>13418</v>
      </c>
      <c r="E11086" s="164" t="s">
        <v>11699</v>
      </c>
      <c r="F11086" s="155" t="s">
        <v>11699</v>
      </c>
      <c r="G11086" s="164" t="s">
        <v>400</v>
      </c>
      <c r="H11086" s="155" t="str">
        <f>IF(Proc[[#This Row],[type]]="LFF (MDG-F)",MID(Proc[[#This Row],[Obj]],13,10),"")</f>
        <v/>
      </c>
      <c r="I11086" s="164"/>
      <c r="J11086" s="155" t="b">
        <f>Proc[[#This Row],[Requested]]=Proc[[#This Row],[CurrentParent]]</f>
        <v>1</v>
      </c>
      <c r="K11086" s="155" t="str">
        <f>IF(Proc[[#This Row],[Author]]="Marcela Urrego",VLOOKUP(LEFT(Proc[[#This Row],[Requested]],1),Table3[#All],2,0),VLOOKUP(Proc[[#This Row],[Author]],Table4[],2,0))</f>
        <v>HC</v>
      </c>
      <c r="L11086" s="155"/>
      <c r="M11086" s="140">
        <v>46139</v>
      </c>
      <c r="N11086" s="140"/>
      <c r="O11086" s="140"/>
      <c r="P11086" s="140" t="str">
        <f ca="1">IF(Proc[[#This Row],[DaysAgeing]]&gt;5,"yep","on track")</f>
        <v>on track</v>
      </c>
      <c r="Q11086" s="2">
        <f ca="1">IF(Proc[[#This Row],[DateClosed]]="",ABS(NETWORKDAYS(Proc[[#This Row],[DateOpened]],TODAY()))-1,ABS(NETWORKDAYS(Proc[[#This Row],[DateOpened]],Proc[[#This Row],[DateClosed]]))-1)</f>
        <v>1</v>
      </c>
      <c r="R11086" s="140" t="s">
        <v>476</v>
      </c>
      <c r="S11086" s="155"/>
      <c r="T11086" s="155"/>
    </row>
    <row r="11087" spans="1:20" hidden="1">
      <c r="A11087" s="164" t="s">
        <v>13426</v>
      </c>
      <c r="B11087" s="155" t="str">
        <f>IFERROR(VLOOKUP(Proc[[#This Row],[App]],Table2[],3,0),"open")</f>
        <v>ok</v>
      </c>
      <c r="C11087" s="164" t="s">
        <v>369</v>
      </c>
      <c r="D11087" t="s">
        <v>13419</v>
      </c>
      <c r="E11087" s="164" t="s">
        <v>11699</v>
      </c>
      <c r="F11087" s="155" t="s">
        <v>11699</v>
      </c>
      <c r="G11087" s="164" t="s">
        <v>400</v>
      </c>
      <c r="H11087" s="155" t="str">
        <f>IF(Proc[[#This Row],[type]]="LFF (MDG-F)",MID(Proc[[#This Row],[Obj]],13,10),"")</f>
        <v/>
      </c>
      <c r="I11087" s="164"/>
      <c r="J11087" s="155" t="b">
        <f>Proc[[#This Row],[Requested]]=Proc[[#This Row],[CurrentParent]]</f>
        <v>1</v>
      </c>
      <c r="K11087" s="155" t="str">
        <f>IF(Proc[[#This Row],[Author]]="Marcela Urrego",VLOOKUP(LEFT(Proc[[#This Row],[Requested]],1),Table3[#All],2,0),VLOOKUP(Proc[[#This Row],[Author]],Table4[],2,0))</f>
        <v>HC</v>
      </c>
      <c r="L11087" s="155"/>
      <c r="M11087" s="140">
        <v>46139</v>
      </c>
      <c r="N11087" s="140"/>
      <c r="O11087" s="140"/>
      <c r="P11087" s="140" t="str">
        <f ca="1">IF(Proc[[#This Row],[DaysAgeing]]&gt;5,"yep","on track")</f>
        <v>on track</v>
      </c>
      <c r="Q11087" s="2">
        <f ca="1">IF(Proc[[#This Row],[DateClosed]]="",ABS(NETWORKDAYS(Proc[[#This Row],[DateOpened]],TODAY()))-1,ABS(NETWORKDAYS(Proc[[#This Row],[DateOpened]],Proc[[#This Row],[DateClosed]]))-1)</f>
        <v>1</v>
      </c>
      <c r="R11087" s="140" t="s">
        <v>476</v>
      </c>
      <c r="S11087" s="155"/>
      <c r="T11087" s="155"/>
    </row>
    <row r="11088" spans="1:20" hidden="1">
      <c r="A11088" s="164" t="s">
        <v>13426</v>
      </c>
      <c r="B11088" s="155" t="str">
        <f>IFERROR(VLOOKUP(Proc[[#This Row],[App]],Table2[],3,0),"open")</f>
        <v>ok</v>
      </c>
      <c r="C11088" s="164" t="s">
        <v>369</v>
      </c>
      <c r="D11088" t="s">
        <v>13420</v>
      </c>
      <c r="E11088" s="164" t="s">
        <v>11699</v>
      </c>
      <c r="F11088" s="155" t="s">
        <v>11699</v>
      </c>
      <c r="G11088" s="164" t="s">
        <v>400</v>
      </c>
      <c r="H11088" s="155" t="str">
        <f>IF(Proc[[#This Row],[type]]="LFF (MDG-F)",MID(Proc[[#This Row],[Obj]],13,10),"")</f>
        <v/>
      </c>
      <c r="I11088" s="164"/>
      <c r="J11088" s="155" t="b">
        <f>Proc[[#This Row],[Requested]]=Proc[[#This Row],[CurrentParent]]</f>
        <v>1</v>
      </c>
      <c r="K11088" s="155" t="str">
        <f>IF(Proc[[#This Row],[Author]]="Marcela Urrego",VLOOKUP(LEFT(Proc[[#This Row],[Requested]],1),Table3[#All],2,0),VLOOKUP(Proc[[#This Row],[Author]],Table4[],2,0))</f>
        <v>HC</v>
      </c>
      <c r="L11088" s="155"/>
      <c r="M11088" s="140">
        <v>46139</v>
      </c>
      <c r="N11088" s="140"/>
      <c r="O11088" s="140"/>
      <c r="P11088" s="140" t="str">
        <f ca="1">IF(Proc[[#This Row],[DaysAgeing]]&gt;5,"yep","on track")</f>
        <v>on track</v>
      </c>
      <c r="Q11088" s="2">
        <f ca="1">IF(Proc[[#This Row],[DateClosed]]="",ABS(NETWORKDAYS(Proc[[#This Row],[DateOpened]],TODAY()))-1,ABS(NETWORKDAYS(Proc[[#This Row],[DateOpened]],Proc[[#This Row],[DateClosed]]))-1)</f>
        <v>1</v>
      </c>
      <c r="R11088" s="140" t="s">
        <v>476</v>
      </c>
      <c r="S11088" s="155"/>
      <c r="T11088" s="155"/>
    </row>
    <row r="11089" spans="1:20" hidden="1">
      <c r="A11089" s="164" t="s">
        <v>13426</v>
      </c>
      <c r="B11089" s="155" t="str">
        <f>IFERROR(VLOOKUP(Proc[[#This Row],[App]],Table2[],3,0),"open")</f>
        <v>ok</v>
      </c>
      <c r="C11089" s="164" t="s">
        <v>369</v>
      </c>
      <c r="D11089" t="s">
        <v>13421</v>
      </c>
      <c r="E11089" s="164" t="s">
        <v>11699</v>
      </c>
      <c r="F11089" s="155" t="s">
        <v>11699</v>
      </c>
      <c r="G11089" s="164" t="s">
        <v>400</v>
      </c>
      <c r="H11089" s="155" t="str">
        <f>IF(Proc[[#This Row],[type]]="LFF (MDG-F)",MID(Proc[[#This Row],[Obj]],13,10),"")</f>
        <v/>
      </c>
      <c r="I11089" s="164"/>
      <c r="J11089" s="155" t="b">
        <f>Proc[[#This Row],[Requested]]=Proc[[#This Row],[CurrentParent]]</f>
        <v>1</v>
      </c>
      <c r="K11089" s="155" t="str">
        <f>IF(Proc[[#This Row],[Author]]="Marcela Urrego",VLOOKUP(LEFT(Proc[[#This Row],[Requested]],1),Table3[#All],2,0),VLOOKUP(Proc[[#This Row],[Author]],Table4[],2,0))</f>
        <v>HC</v>
      </c>
      <c r="L11089" s="155"/>
      <c r="M11089" s="140">
        <v>46139</v>
      </c>
      <c r="N11089" s="140"/>
      <c r="O11089" s="140"/>
      <c r="P11089" s="140" t="str">
        <f ca="1">IF(Proc[[#This Row],[DaysAgeing]]&gt;5,"yep","on track")</f>
        <v>on track</v>
      </c>
      <c r="Q11089" s="2">
        <f ca="1">IF(Proc[[#This Row],[DateClosed]]="",ABS(NETWORKDAYS(Proc[[#This Row],[DateOpened]],TODAY()))-1,ABS(NETWORKDAYS(Proc[[#This Row],[DateOpened]],Proc[[#This Row],[DateClosed]]))-1)</f>
        <v>1</v>
      </c>
      <c r="R11089" s="140" t="s">
        <v>476</v>
      </c>
      <c r="S11089" s="155"/>
      <c r="T11089" s="155"/>
    </row>
    <row r="11090" spans="1:20" hidden="1">
      <c r="A11090" s="164" t="s">
        <v>13426</v>
      </c>
      <c r="B11090" s="155" t="str">
        <f>IFERROR(VLOOKUP(Proc[[#This Row],[App]],Table2[],3,0),"open")</f>
        <v>ok</v>
      </c>
      <c r="C11090" s="164" t="s">
        <v>369</v>
      </c>
      <c r="D11090" t="s">
        <v>13422</v>
      </c>
      <c r="E11090" s="164" t="s">
        <v>11699</v>
      </c>
      <c r="F11090" s="155" t="s">
        <v>11699</v>
      </c>
      <c r="G11090" s="164" t="s">
        <v>400</v>
      </c>
      <c r="H11090" s="155" t="str">
        <f>IF(Proc[[#This Row],[type]]="LFF (MDG-F)",MID(Proc[[#This Row],[Obj]],13,10),"")</f>
        <v/>
      </c>
      <c r="I11090" s="164"/>
      <c r="J11090" s="155" t="b">
        <f>Proc[[#This Row],[Requested]]=Proc[[#This Row],[CurrentParent]]</f>
        <v>1</v>
      </c>
      <c r="K11090" s="155" t="str">
        <f>IF(Proc[[#This Row],[Author]]="Marcela Urrego",VLOOKUP(LEFT(Proc[[#This Row],[Requested]],1),Table3[#All],2,0),VLOOKUP(Proc[[#This Row],[Author]],Table4[],2,0))</f>
        <v>HC</v>
      </c>
      <c r="L11090" s="155"/>
      <c r="M11090" s="140">
        <v>46139</v>
      </c>
      <c r="N11090" s="140"/>
      <c r="O11090" s="140"/>
      <c r="P11090" s="140" t="str">
        <f ca="1">IF(Proc[[#This Row],[DaysAgeing]]&gt;5,"yep","on track")</f>
        <v>on track</v>
      </c>
      <c r="Q11090" s="2">
        <f ca="1">IF(Proc[[#This Row],[DateClosed]]="",ABS(NETWORKDAYS(Proc[[#This Row],[DateOpened]],TODAY()))-1,ABS(NETWORKDAYS(Proc[[#This Row],[DateOpened]],Proc[[#This Row],[DateClosed]]))-1)</f>
        <v>1</v>
      </c>
      <c r="R11090" s="140" t="s">
        <v>476</v>
      </c>
      <c r="S11090" s="155"/>
      <c r="T11090" s="155"/>
    </row>
    <row r="11091" spans="1:20" hidden="1">
      <c r="A11091" s="164" t="s">
        <v>13426</v>
      </c>
      <c r="B11091" s="155" t="str">
        <f>IFERROR(VLOOKUP(Proc[[#This Row],[App]],Table2[],3,0),"open")</f>
        <v>ok</v>
      </c>
      <c r="C11091" s="164" t="s">
        <v>369</v>
      </c>
      <c r="D11091" t="s">
        <v>13423</v>
      </c>
      <c r="E11091" s="164" t="s">
        <v>11699</v>
      </c>
      <c r="F11091" s="155" t="s">
        <v>11699</v>
      </c>
      <c r="G11091" s="164" t="s">
        <v>400</v>
      </c>
      <c r="H11091" s="155" t="str">
        <f>IF(Proc[[#This Row],[type]]="LFF (MDG-F)",MID(Proc[[#This Row],[Obj]],13,10),"")</f>
        <v/>
      </c>
      <c r="I11091" s="164"/>
      <c r="J11091" s="155" t="b">
        <f>Proc[[#This Row],[Requested]]=Proc[[#This Row],[CurrentParent]]</f>
        <v>1</v>
      </c>
      <c r="K11091" s="155" t="str">
        <f>IF(Proc[[#This Row],[Author]]="Marcela Urrego",VLOOKUP(LEFT(Proc[[#This Row],[Requested]],1),Table3[#All],2,0),VLOOKUP(Proc[[#This Row],[Author]],Table4[],2,0))</f>
        <v>HC</v>
      </c>
      <c r="L11091" s="155"/>
      <c r="M11091" s="140">
        <v>46139</v>
      </c>
      <c r="N11091" s="140"/>
      <c r="O11091" s="140"/>
      <c r="P11091" s="140" t="str">
        <f ca="1">IF(Proc[[#This Row],[DaysAgeing]]&gt;5,"yep","on track")</f>
        <v>on track</v>
      </c>
      <c r="Q11091" s="2">
        <f ca="1">IF(Proc[[#This Row],[DateClosed]]="",ABS(NETWORKDAYS(Proc[[#This Row],[DateOpened]],TODAY()))-1,ABS(NETWORKDAYS(Proc[[#This Row],[DateOpened]],Proc[[#This Row],[DateClosed]]))-1)</f>
        <v>1</v>
      </c>
      <c r="R11091" s="140" t="s">
        <v>476</v>
      </c>
      <c r="S11091" s="155"/>
      <c r="T11091" s="155"/>
    </row>
    <row r="11092" spans="1:20" hidden="1">
      <c r="A11092" s="164" t="s">
        <v>13426</v>
      </c>
      <c r="B11092" s="155" t="str">
        <f>IFERROR(VLOOKUP(Proc[[#This Row],[App]],Table2[],3,0),"open")</f>
        <v>ok</v>
      </c>
      <c r="C11092" s="164" t="s">
        <v>369</v>
      </c>
      <c r="D11092" t="s">
        <v>13424</v>
      </c>
      <c r="E11092" s="164" t="s">
        <v>11699</v>
      </c>
      <c r="F11092" s="155" t="s">
        <v>11699</v>
      </c>
      <c r="G11092" s="164" t="s">
        <v>400</v>
      </c>
      <c r="H11092" s="155" t="str">
        <f>IF(Proc[[#This Row],[type]]="LFF (MDG-F)",MID(Proc[[#This Row],[Obj]],13,10),"")</f>
        <v/>
      </c>
      <c r="I11092" s="164"/>
      <c r="J11092" s="155" t="b">
        <f>Proc[[#This Row],[Requested]]=Proc[[#This Row],[CurrentParent]]</f>
        <v>1</v>
      </c>
      <c r="K11092" s="155" t="str">
        <f>IF(Proc[[#This Row],[Author]]="Marcela Urrego",VLOOKUP(LEFT(Proc[[#This Row],[Requested]],1),Table3[#All],2,0),VLOOKUP(Proc[[#This Row],[Author]],Table4[],2,0))</f>
        <v>HC</v>
      </c>
      <c r="L11092" s="155"/>
      <c r="M11092" s="140">
        <v>46139</v>
      </c>
      <c r="N11092" s="140"/>
      <c r="O11092" s="140"/>
      <c r="P11092" s="140" t="str">
        <f ca="1">IF(Proc[[#This Row],[DaysAgeing]]&gt;5,"yep","on track")</f>
        <v>on track</v>
      </c>
      <c r="Q11092" s="2">
        <f ca="1">IF(Proc[[#This Row],[DateClosed]]="",ABS(NETWORKDAYS(Proc[[#This Row],[DateOpened]],TODAY()))-1,ABS(NETWORKDAYS(Proc[[#This Row],[DateOpened]],Proc[[#This Row],[DateClosed]]))-1)</f>
        <v>1</v>
      </c>
      <c r="R11092" s="140" t="s">
        <v>476</v>
      </c>
      <c r="S11092" s="155"/>
      <c r="T11092" s="155"/>
    </row>
    <row r="11093" spans="1:20" hidden="1">
      <c r="A11093" s="164" t="s">
        <v>13426</v>
      </c>
      <c r="B11093" s="155" t="str">
        <f>IFERROR(VLOOKUP(Proc[[#This Row],[App]],Table2[],3,0),"open")</f>
        <v>ok</v>
      </c>
      <c r="C11093" s="164" t="s">
        <v>369</v>
      </c>
      <c r="D11093" t="s">
        <v>13425</v>
      </c>
      <c r="E11093" s="164" t="s">
        <v>11699</v>
      </c>
      <c r="F11093" s="155" t="s">
        <v>11699</v>
      </c>
      <c r="G11093" s="164" t="s">
        <v>400</v>
      </c>
      <c r="H11093" s="155" t="str">
        <f>IF(Proc[[#This Row],[type]]="LFF (MDG-F)",MID(Proc[[#This Row],[Obj]],13,10),"")</f>
        <v/>
      </c>
      <c r="I11093" s="164"/>
      <c r="J11093" s="155" t="b">
        <f>Proc[[#This Row],[Requested]]=Proc[[#This Row],[CurrentParent]]</f>
        <v>1</v>
      </c>
      <c r="K11093" s="155" t="str">
        <f>IF(Proc[[#This Row],[Author]]="Marcela Urrego",VLOOKUP(LEFT(Proc[[#This Row],[Requested]],1),Table3[#All],2,0),VLOOKUP(Proc[[#This Row],[Author]],Table4[],2,0))</f>
        <v>HC</v>
      </c>
      <c r="L11093" s="155"/>
      <c r="M11093" s="140">
        <v>46139</v>
      </c>
      <c r="N11093" s="140"/>
      <c r="O11093" s="140"/>
      <c r="P11093" s="140" t="str">
        <f ca="1">IF(Proc[[#This Row],[DaysAgeing]]&gt;5,"yep","on track")</f>
        <v>on track</v>
      </c>
      <c r="Q11093" s="2">
        <f ca="1">IF(Proc[[#This Row],[DateClosed]]="",ABS(NETWORKDAYS(Proc[[#This Row],[DateOpened]],TODAY()))-1,ABS(NETWORKDAYS(Proc[[#This Row],[DateOpened]],Proc[[#This Row],[DateClosed]]))-1)</f>
        <v>1</v>
      </c>
      <c r="R11093" s="140" t="s">
        <v>476</v>
      </c>
      <c r="S11093" s="155"/>
      <c r="T11093" s="155"/>
    </row>
    <row r="11094" spans="1:20" hidden="1">
      <c r="A11094" t="s">
        <v>13427</v>
      </c>
      <c r="B11094" s="155" t="str">
        <f>IFERROR(VLOOKUP(Proc[[#This Row],[App]],Table2[],3,0),"open")</f>
        <v>open</v>
      </c>
      <c r="C11094" s="164" t="s">
        <v>369</v>
      </c>
      <c r="D11094" t="s">
        <v>13428</v>
      </c>
      <c r="E11094" t="s">
        <v>419</v>
      </c>
      <c r="F11094" s="155" t="s">
        <v>419</v>
      </c>
      <c r="G11094" t="s">
        <v>400</v>
      </c>
      <c r="H11094" s="155" t="str">
        <f>IF(Proc[[#This Row],[type]]="LFF (MDG-F)",MID(Proc[[#This Row],[Obj]],13,10),"")</f>
        <v/>
      </c>
      <c r="I11094" s="164"/>
      <c r="J11094" s="155" t="b">
        <f>Proc[[#This Row],[Requested]]=Proc[[#This Row],[CurrentParent]]</f>
        <v>1</v>
      </c>
      <c r="K11094" s="155" t="str">
        <f>IF(Proc[[#This Row],[Author]]="Marcela Urrego",VLOOKUP(LEFT(Proc[[#This Row],[Requested]],1),Table3[#All],2,0),VLOOKUP(Proc[[#This Row],[Author]],Table4[],2,0))</f>
        <v>EL</v>
      </c>
      <c r="L11094" s="155"/>
      <c r="M11094" s="140">
        <v>46139</v>
      </c>
      <c r="N11094" s="140"/>
      <c r="O11094" s="140"/>
      <c r="P11094" s="140" t="str">
        <f ca="1">IF(Proc[[#This Row],[DaysAgeing]]&gt;5,"yep","on track")</f>
        <v>on track</v>
      </c>
      <c r="Q11094" s="2">
        <f ca="1">IF(Proc[[#This Row],[DateClosed]]="",ABS(NETWORKDAYS(Proc[[#This Row],[DateOpened]],TODAY()))-1,ABS(NETWORKDAYS(Proc[[#This Row],[DateOpened]],Proc[[#This Row],[DateClosed]]))-1)</f>
        <v>1</v>
      </c>
      <c r="R11094" s="140" t="s">
        <v>774</v>
      </c>
      <c r="S11094" s="155"/>
      <c r="T11094" s="155"/>
    </row>
    <row r="11095" spans="1:20" hidden="1">
      <c r="A11095" s="164" t="s">
        <v>13427</v>
      </c>
      <c r="B11095" s="155" t="str">
        <f>IFERROR(VLOOKUP(Proc[[#This Row],[App]],Table2[],3,0),"open")</f>
        <v>open</v>
      </c>
      <c r="C11095" s="164" t="s">
        <v>369</v>
      </c>
      <c r="D11095" t="s">
        <v>13429</v>
      </c>
      <c r="E11095" t="s">
        <v>419</v>
      </c>
      <c r="F11095" s="155" t="s">
        <v>419</v>
      </c>
      <c r="G11095" s="164" t="s">
        <v>400</v>
      </c>
      <c r="H11095" s="155" t="str">
        <f>IF(Proc[[#This Row],[type]]="LFF (MDG-F)",MID(Proc[[#This Row],[Obj]],13,10),"")</f>
        <v/>
      </c>
      <c r="I11095" s="164"/>
      <c r="J11095" s="155" t="b">
        <f>Proc[[#This Row],[Requested]]=Proc[[#This Row],[CurrentParent]]</f>
        <v>1</v>
      </c>
      <c r="K11095" s="155" t="str">
        <f>IF(Proc[[#This Row],[Author]]="Marcela Urrego",VLOOKUP(LEFT(Proc[[#This Row],[Requested]],1),Table3[#All],2,0),VLOOKUP(Proc[[#This Row],[Author]],Table4[],2,0))</f>
        <v>EL</v>
      </c>
      <c r="L11095" s="155"/>
      <c r="M11095" s="140">
        <v>46139</v>
      </c>
      <c r="N11095" s="140"/>
      <c r="O11095" s="140"/>
      <c r="P11095" s="140" t="str">
        <f ca="1">IF(Proc[[#This Row],[DaysAgeing]]&gt;5,"yep","on track")</f>
        <v>on track</v>
      </c>
      <c r="Q11095" s="2">
        <f ca="1">IF(Proc[[#This Row],[DateClosed]]="",ABS(NETWORKDAYS(Proc[[#This Row],[DateOpened]],TODAY()))-1,ABS(NETWORKDAYS(Proc[[#This Row],[DateOpened]],Proc[[#This Row],[DateClosed]]))-1)</f>
        <v>1</v>
      </c>
      <c r="R11095" s="140" t="s">
        <v>774</v>
      </c>
      <c r="S11095" s="155"/>
      <c r="T11095" s="155"/>
    </row>
    <row r="11096" spans="1:20" hidden="1">
      <c r="A11096" s="164" t="s">
        <v>13427</v>
      </c>
      <c r="B11096" s="155" t="str">
        <f>IFERROR(VLOOKUP(Proc[[#This Row],[App]],Table2[],3,0),"open")</f>
        <v>open</v>
      </c>
      <c r="C11096" s="164" t="s">
        <v>369</v>
      </c>
      <c r="D11096" t="s">
        <v>13430</v>
      </c>
      <c r="E11096" t="s">
        <v>419</v>
      </c>
      <c r="F11096" s="155" t="s">
        <v>419</v>
      </c>
      <c r="G11096" s="164" t="s">
        <v>400</v>
      </c>
      <c r="H11096" s="155" t="str">
        <f>IF(Proc[[#This Row],[type]]="LFF (MDG-F)",MID(Proc[[#This Row],[Obj]],13,10),"")</f>
        <v/>
      </c>
      <c r="I11096" s="164"/>
      <c r="J11096" s="155" t="b">
        <f>Proc[[#This Row],[Requested]]=Proc[[#This Row],[CurrentParent]]</f>
        <v>1</v>
      </c>
      <c r="K11096" s="155" t="str">
        <f>IF(Proc[[#This Row],[Author]]="Marcela Urrego",VLOOKUP(LEFT(Proc[[#This Row],[Requested]],1),Table3[#All],2,0),VLOOKUP(Proc[[#This Row],[Author]],Table4[],2,0))</f>
        <v>EL</v>
      </c>
      <c r="L11096" s="155"/>
      <c r="M11096" s="140">
        <v>46139</v>
      </c>
      <c r="N11096" s="140"/>
      <c r="O11096" s="140"/>
      <c r="P11096" s="140" t="str">
        <f ca="1">IF(Proc[[#This Row],[DaysAgeing]]&gt;5,"yep","on track")</f>
        <v>on track</v>
      </c>
      <c r="Q11096" s="2">
        <f ca="1">IF(Proc[[#This Row],[DateClosed]]="",ABS(NETWORKDAYS(Proc[[#This Row],[DateOpened]],TODAY()))-1,ABS(NETWORKDAYS(Proc[[#This Row],[DateOpened]],Proc[[#This Row],[DateClosed]]))-1)</f>
        <v>1</v>
      </c>
      <c r="R11096" s="140" t="s">
        <v>774</v>
      </c>
      <c r="S11096" s="155"/>
      <c r="T11096" s="155"/>
    </row>
    <row r="11097" spans="1:20" hidden="1">
      <c r="A11097" s="164" t="s">
        <v>13427</v>
      </c>
      <c r="B11097" s="155" t="str">
        <f>IFERROR(VLOOKUP(Proc[[#This Row],[App]],Table2[],3,0),"open")</f>
        <v>open</v>
      </c>
      <c r="C11097" s="164" t="s">
        <v>369</v>
      </c>
      <c r="D11097" t="s">
        <v>13431</v>
      </c>
      <c r="E11097" t="s">
        <v>419</v>
      </c>
      <c r="F11097" s="155" t="s">
        <v>419</v>
      </c>
      <c r="G11097" s="164" t="s">
        <v>400</v>
      </c>
      <c r="H11097" s="155" t="str">
        <f>IF(Proc[[#This Row],[type]]="LFF (MDG-F)",MID(Proc[[#This Row],[Obj]],13,10),"")</f>
        <v/>
      </c>
      <c r="I11097" s="164"/>
      <c r="J11097" s="155" t="b">
        <f>Proc[[#This Row],[Requested]]=Proc[[#This Row],[CurrentParent]]</f>
        <v>1</v>
      </c>
      <c r="K11097" s="155" t="str">
        <f>IF(Proc[[#This Row],[Author]]="Marcela Urrego",VLOOKUP(LEFT(Proc[[#This Row],[Requested]],1),Table3[#All],2,0),VLOOKUP(Proc[[#This Row],[Author]],Table4[],2,0))</f>
        <v>EL</v>
      </c>
      <c r="L11097" s="155"/>
      <c r="M11097" s="140">
        <v>46139</v>
      </c>
      <c r="N11097" s="140"/>
      <c r="O11097" s="140"/>
      <c r="P11097" s="140" t="str">
        <f ca="1">IF(Proc[[#This Row],[DaysAgeing]]&gt;5,"yep","on track")</f>
        <v>on track</v>
      </c>
      <c r="Q11097" s="2">
        <f ca="1">IF(Proc[[#This Row],[DateClosed]]="",ABS(NETWORKDAYS(Proc[[#This Row],[DateOpened]],TODAY()))-1,ABS(NETWORKDAYS(Proc[[#This Row],[DateOpened]],Proc[[#This Row],[DateClosed]]))-1)</f>
        <v>1</v>
      </c>
      <c r="R11097" s="140" t="s">
        <v>774</v>
      </c>
      <c r="S11097" s="155"/>
      <c r="T11097" s="155"/>
    </row>
    <row r="11098" spans="1:20" hidden="1">
      <c r="A11098" s="164" t="s">
        <v>13427</v>
      </c>
      <c r="B11098" s="155" t="str">
        <f>IFERROR(VLOOKUP(Proc[[#This Row],[App]],Table2[],3,0),"open")</f>
        <v>open</v>
      </c>
      <c r="C11098" s="164" t="s">
        <v>369</v>
      </c>
      <c r="D11098" t="s">
        <v>13432</v>
      </c>
      <c r="E11098" t="s">
        <v>1876</v>
      </c>
      <c r="F11098" s="155" t="s">
        <v>1876</v>
      </c>
      <c r="G11098" s="164" t="s">
        <v>400</v>
      </c>
      <c r="H11098" s="155" t="str">
        <f>IF(Proc[[#This Row],[type]]="LFF (MDG-F)",MID(Proc[[#This Row],[Obj]],13,10),"")</f>
        <v/>
      </c>
      <c r="I11098" s="164"/>
      <c r="J11098" s="155" t="b">
        <f>Proc[[#This Row],[Requested]]=Proc[[#This Row],[CurrentParent]]</f>
        <v>1</v>
      </c>
      <c r="K11098" s="155" t="str">
        <f>IF(Proc[[#This Row],[Author]]="Marcela Urrego",VLOOKUP(LEFT(Proc[[#This Row],[Requested]],1),Table3[#All],2,0),VLOOKUP(Proc[[#This Row],[Author]],Table4[],2,0))</f>
        <v>EL</v>
      </c>
      <c r="L11098" s="155"/>
      <c r="M11098" s="140">
        <v>46139</v>
      </c>
      <c r="N11098" s="140"/>
      <c r="O11098" s="140"/>
      <c r="P11098" s="140" t="str">
        <f ca="1">IF(Proc[[#This Row],[DaysAgeing]]&gt;5,"yep","on track")</f>
        <v>on track</v>
      </c>
      <c r="Q11098" s="2">
        <f ca="1">IF(Proc[[#This Row],[DateClosed]]="",ABS(NETWORKDAYS(Proc[[#This Row],[DateOpened]],TODAY()))-1,ABS(NETWORKDAYS(Proc[[#This Row],[DateOpened]],Proc[[#This Row],[DateClosed]]))-1)</f>
        <v>1</v>
      </c>
      <c r="R11098" s="140" t="s">
        <v>774</v>
      </c>
      <c r="S11098" s="155"/>
      <c r="T11098" s="155"/>
    </row>
    <row r="11099" spans="1:20" hidden="1">
      <c r="A11099" s="164" t="s">
        <v>13427</v>
      </c>
      <c r="B11099" s="155" t="str">
        <f>IFERROR(VLOOKUP(Proc[[#This Row],[App]],Table2[],3,0),"open")</f>
        <v>open</v>
      </c>
      <c r="C11099" s="164" t="s">
        <v>369</v>
      </c>
      <c r="D11099" t="s">
        <v>13433</v>
      </c>
      <c r="E11099" t="s">
        <v>419</v>
      </c>
      <c r="F11099" s="155" t="s">
        <v>419</v>
      </c>
      <c r="G11099" s="164" t="s">
        <v>400</v>
      </c>
      <c r="H11099" s="155" t="str">
        <f>IF(Proc[[#This Row],[type]]="LFF (MDG-F)",MID(Proc[[#This Row],[Obj]],13,10),"")</f>
        <v/>
      </c>
      <c r="I11099" s="164"/>
      <c r="J11099" s="155" t="b">
        <f>Proc[[#This Row],[Requested]]=Proc[[#This Row],[CurrentParent]]</f>
        <v>1</v>
      </c>
      <c r="K11099" s="155" t="str">
        <f>IF(Proc[[#This Row],[Author]]="Marcela Urrego",VLOOKUP(LEFT(Proc[[#This Row],[Requested]],1),Table3[#All],2,0),VLOOKUP(Proc[[#This Row],[Author]],Table4[],2,0))</f>
        <v>EL</v>
      </c>
      <c r="L11099" s="155"/>
      <c r="M11099" s="140">
        <v>46139</v>
      </c>
      <c r="N11099" s="140"/>
      <c r="O11099" s="140"/>
      <c r="P11099" s="140" t="str">
        <f ca="1">IF(Proc[[#This Row],[DaysAgeing]]&gt;5,"yep","on track")</f>
        <v>on track</v>
      </c>
      <c r="Q11099" s="2">
        <f ca="1">IF(Proc[[#This Row],[DateClosed]]="",ABS(NETWORKDAYS(Proc[[#This Row],[DateOpened]],TODAY()))-1,ABS(NETWORKDAYS(Proc[[#This Row],[DateOpened]],Proc[[#This Row],[DateClosed]]))-1)</f>
        <v>1</v>
      </c>
      <c r="R11099" s="140" t="s">
        <v>774</v>
      </c>
      <c r="S11099" s="155"/>
      <c r="T11099" s="155"/>
    </row>
    <row r="11100" spans="1:20" hidden="1">
      <c r="A11100" s="164" t="s">
        <v>13427</v>
      </c>
      <c r="B11100" s="155" t="str">
        <f>IFERROR(VLOOKUP(Proc[[#This Row],[App]],Table2[],3,0),"open")</f>
        <v>open</v>
      </c>
      <c r="C11100" s="164" t="s">
        <v>369</v>
      </c>
      <c r="D11100" t="s">
        <v>13434</v>
      </c>
      <c r="E11100" t="s">
        <v>419</v>
      </c>
      <c r="F11100" s="155" t="s">
        <v>419</v>
      </c>
      <c r="G11100" s="164" t="s">
        <v>400</v>
      </c>
      <c r="H11100" s="155" t="str">
        <f>IF(Proc[[#This Row],[type]]="LFF (MDG-F)",MID(Proc[[#This Row],[Obj]],13,10),"")</f>
        <v/>
      </c>
      <c r="I11100" s="164"/>
      <c r="J11100" s="155" t="b">
        <f>Proc[[#This Row],[Requested]]=Proc[[#This Row],[CurrentParent]]</f>
        <v>1</v>
      </c>
      <c r="K11100" s="155" t="str">
        <f>IF(Proc[[#This Row],[Author]]="Marcela Urrego",VLOOKUP(LEFT(Proc[[#This Row],[Requested]],1),Table3[#All],2,0),VLOOKUP(Proc[[#This Row],[Author]],Table4[],2,0))</f>
        <v>EL</v>
      </c>
      <c r="L11100" s="155"/>
      <c r="M11100" s="140">
        <v>46139</v>
      </c>
      <c r="N11100" s="140"/>
      <c r="O11100" s="140"/>
      <c r="P11100" s="140" t="str">
        <f ca="1">IF(Proc[[#This Row],[DaysAgeing]]&gt;5,"yep","on track")</f>
        <v>on track</v>
      </c>
      <c r="Q11100" s="2">
        <f ca="1">IF(Proc[[#This Row],[DateClosed]]="",ABS(NETWORKDAYS(Proc[[#This Row],[DateOpened]],TODAY()))-1,ABS(NETWORKDAYS(Proc[[#This Row],[DateOpened]],Proc[[#This Row],[DateClosed]]))-1)</f>
        <v>1</v>
      </c>
      <c r="R11100" s="140" t="s">
        <v>774</v>
      </c>
      <c r="S11100" s="155"/>
      <c r="T11100" s="155"/>
    </row>
    <row r="11101" spans="1:20" hidden="1">
      <c r="A11101" s="164" t="s">
        <v>13427</v>
      </c>
      <c r="B11101" s="155" t="str">
        <f>IFERROR(VLOOKUP(Proc[[#This Row],[App]],Table2[],3,0),"open")</f>
        <v>open</v>
      </c>
      <c r="C11101" s="164" t="s">
        <v>369</v>
      </c>
      <c r="D11101" t="s">
        <v>13435</v>
      </c>
      <c r="E11101" t="s">
        <v>1876</v>
      </c>
      <c r="F11101" s="155" t="s">
        <v>1876</v>
      </c>
      <c r="G11101" s="164" t="s">
        <v>400</v>
      </c>
      <c r="H11101" s="155" t="str">
        <f>IF(Proc[[#This Row],[type]]="LFF (MDG-F)",MID(Proc[[#This Row],[Obj]],13,10),"")</f>
        <v/>
      </c>
      <c r="I11101" s="164"/>
      <c r="J11101" s="155" t="b">
        <f>Proc[[#This Row],[Requested]]=Proc[[#This Row],[CurrentParent]]</f>
        <v>1</v>
      </c>
      <c r="K11101" s="155" t="str">
        <f>IF(Proc[[#This Row],[Author]]="Marcela Urrego",VLOOKUP(LEFT(Proc[[#This Row],[Requested]],1),Table3[#All],2,0),VLOOKUP(Proc[[#This Row],[Author]],Table4[],2,0))</f>
        <v>EL</v>
      </c>
      <c r="L11101" s="155"/>
      <c r="M11101" s="140">
        <v>46139</v>
      </c>
      <c r="N11101" s="140"/>
      <c r="O11101" s="140"/>
      <c r="P11101" s="140" t="str">
        <f ca="1">IF(Proc[[#This Row],[DaysAgeing]]&gt;5,"yep","on track")</f>
        <v>on track</v>
      </c>
      <c r="Q11101" s="2">
        <f ca="1">IF(Proc[[#This Row],[DateClosed]]="",ABS(NETWORKDAYS(Proc[[#This Row],[DateOpened]],TODAY()))-1,ABS(NETWORKDAYS(Proc[[#This Row],[DateOpened]],Proc[[#This Row],[DateClosed]]))-1)</f>
        <v>1</v>
      </c>
      <c r="R11101" s="140" t="s">
        <v>774</v>
      </c>
      <c r="S11101" s="155"/>
      <c r="T11101" s="155"/>
    </row>
    <row r="11102" spans="1:20" hidden="1">
      <c r="A11102" s="164" t="s">
        <v>13427</v>
      </c>
      <c r="B11102" s="155" t="str">
        <f>IFERROR(VLOOKUP(Proc[[#This Row],[App]],Table2[],3,0),"open")</f>
        <v>open</v>
      </c>
      <c r="C11102" s="164" t="s">
        <v>369</v>
      </c>
      <c r="D11102" t="s">
        <v>13436</v>
      </c>
      <c r="E11102" t="s">
        <v>1876</v>
      </c>
      <c r="F11102" s="155" t="s">
        <v>1876</v>
      </c>
      <c r="G11102" s="164" t="s">
        <v>400</v>
      </c>
      <c r="H11102" s="155" t="str">
        <f>IF(Proc[[#This Row],[type]]="LFF (MDG-F)",MID(Proc[[#This Row],[Obj]],13,10),"")</f>
        <v/>
      </c>
      <c r="I11102" s="164"/>
      <c r="J11102" s="155" t="b">
        <f>Proc[[#This Row],[Requested]]=Proc[[#This Row],[CurrentParent]]</f>
        <v>1</v>
      </c>
      <c r="K11102" s="155" t="str">
        <f>IF(Proc[[#This Row],[Author]]="Marcela Urrego",VLOOKUP(LEFT(Proc[[#This Row],[Requested]],1),Table3[#All],2,0),VLOOKUP(Proc[[#This Row],[Author]],Table4[],2,0))</f>
        <v>EL</v>
      </c>
      <c r="L11102" s="155"/>
      <c r="M11102" s="140">
        <v>46139</v>
      </c>
      <c r="N11102" s="140"/>
      <c r="O11102" s="140"/>
      <c r="P11102" s="140" t="str">
        <f ca="1">IF(Proc[[#This Row],[DaysAgeing]]&gt;5,"yep","on track")</f>
        <v>on track</v>
      </c>
      <c r="Q11102" s="2">
        <f ca="1">IF(Proc[[#This Row],[DateClosed]]="",ABS(NETWORKDAYS(Proc[[#This Row],[DateOpened]],TODAY()))-1,ABS(NETWORKDAYS(Proc[[#This Row],[DateOpened]],Proc[[#This Row],[DateClosed]]))-1)</f>
        <v>1</v>
      </c>
      <c r="R11102" s="140" t="s">
        <v>774</v>
      </c>
      <c r="S11102" s="155"/>
      <c r="T11102" s="155"/>
    </row>
    <row r="11103" spans="1:20" hidden="1">
      <c r="A11103" s="164" t="s">
        <v>13427</v>
      </c>
      <c r="B11103" s="155" t="str">
        <f>IFERROR(VLOOKUP(Proc[[#This Row],[App]],Table2[],3,0),"open")</f>
        <v>open</v>
      </c>
      <c r="C11103" s="164" t="s">
        <v>369</v>
      </c>
      <c r="D11103" t="s">
        <v>13437</v>
      </c>
      <c r="E11103" t="s">
        <v>1876</v>
      </c>
      <c r="F11103" s="155" t="s">
        <v>1876</v>
      </c>
      <c r="G11103" s="164" t="s">
        <v>400</v>
      </c>
      <c r="H11103" s="155" t="str">
        <f>IF(Proc[[#This Row],[type]]="LFF (MDG-F)",MID(Proc[[#This Row],[Obj]],13,10),"")</f>
        <v/>
      </c>
      <c r="I11103" s="164"/>
      <c r="J11103" s="155" t="b">
        <f>Proc[[#This Row],[Requested]]=Proc[[#This Row],[CurrentParent]]</f>
        <v>1</v>
      </c>
      <c r="K11103" s="155" t="str">
        <f>IF(Proc[[#This Row],[Author]]="Marcela Urrego",VLOOKUP(LEFT(Proc[[#This Row],[Requested]],1),Table3[#All],2,0),VLOOKUP(Proc[[#This Row],[Author]],Table4[],2,0))</f>
        <v>EL</v>
      </c>
      <c r="L11103" s="155"/>
      <c r="M11103" s="140">
        <v>46139</v>
      </c>
      <c r="N11103" s="140"/>
      <c r="O11103" s="140"/>
      <c r="P11103" s="140" t="str">
        <f ca="1">IF(Proc[[#This Row],[DaysAgeing]]&gt;5,"yep","on track")</f>
        <v>on track</v>
      </c>
      <c r="Q11103" s="2">
        <f ca="1">IF(Proc[[#This Row],[DateClosed]]="",ABS(NETWORKDAYS(Proc[[#This Row],[DateOpened]],TODAY()))-1,ABS(NETWORKDAYS(Proc[[#This Row],[DateOpened]],Proc[[#This Row],[DateClosed]]))-1)</f>
        <v>1</v>
      </c>
      <c r="R11103" s="140" t="s">
        <v>774</v>
      </c>
      <c r="S11103" s="155"/>
      <c r="T11103" s="155"/>
    </row>
    <row r="11104" spans="1:20" hidden="1">
      <c r="A11104" s="164" t="s">
        <v>13427</v>
      </c>
      <c r="B11104" s="155" t="str">
        <f>IFERROR(VLOOKUP(Proc[[#This Row],[App]],Table2[],3,0),"open")</f>
        <v>open</v>
      </c>
      <c r="C11104" s="164" t="s">
        <v>369</v>
      </c>
      <c r="D11104" t="s">
        <v>13438</v>
      </c>
      <c r="E11104" t="s">
        <v>418</v>
      </c>
      <c r="F11104" s="155" t="s">
        <v>418</v>
      </c>
      <c r="G11104" s="164" t="s">
        <v>400</v>
      </c>
      <c r="H11104" s="155" t="str">
        <f>IF(Proc[[#This Row],[type]]="LFF (MDG-F)",MID(Proc[[#This Row],[Obj]],13,10),"")</f>
        <v/>
      </c>
      <c r="I11104" s="164"/>
      <c r="J11104" s="155" t="b">
        <f>Proc[[#This Row],[Requested]]=Proc[[#This Row],[CurrentParent]]</f>
        <v>1</v>
      </c>
      <c r="K11104" s="155" t="str">
        <f>IF(Proc[[#This Row],[Author]]="Marcela Urrego",VLOOKUP(LEFT(Proc[[#This Row],[Requested]],1),Table3[#All],2,0),VLOOKUP(Proc[[#This Row],[Author]],Table4[],2,0))</f>
        <v>EL</v>
      </c>
      <c r="L11104" s="155"/>
      <c r="M11104" s="140">
        <v>46139</v>
      </c>
      <c r="N11104" s="140"/>
      <c r="O11104" s="140"/>
      <c r="P11104" s="140" t="str">
        <f ca="1">IF(Proc[[#This Row],[DaysAgeing]]&gt;5,"yep","on track")</f>
        <v>on track</v>
      </c>
      <c r="Q11104" s="2">
        <f ca="1">IF(Proc[[#This Row],[DateClosed]]="",ABS(NETWORKDAYS(Proc[[#This Row],[DateOpened]],TODAY()))-1,ABS(NETWORKDAYS(Proc[[#This Row],[DateOpened]],Proc[[#This Row],[DateClosed]]))-1)</f>
        <v>1</v>
      </c>
      <c r="R11104" s="140" t="s">
        <v>774</v>
      </c>
      <c r="S11104" s="155"/>
      <c r="T11104" s="155"/>
    </row>
    <row r="11105" spans="1:20" hidden="1">
      <c r="A11105" s="164" t="s">
        <v>13427</v>
      </c>
      <c r="B11105" s="155" t="str">
        <f>IFERROR(VLOOKUP(Proc[[#This Row],[App]],Table2[],3,0),"open")</f>
        <v>open</v>
      </c>
      <c r="C11105" s="164" t="s">
        <v>369</v>
      </c>
      <c r="D11105" t="s">
        <v>13439</v>
      </c>
      <c r="E11105" t="s">
        <v>419</v>
      </c>
      <c r="F11105" s="155" t="s">
        <v>419</v>
      </c>
      <c r="G11105" s="164" t="s">
        <v>400</v>
      </c>
      <c r="H11105" s="155" t="str">
        <f>IF(Proc[[#This Row],[type]]="LFF (MDG-F)",MID(Proc[[#This Row],[Obj]],13,10),"")</f>
        <v/>
      </c>
      <c r="I11105" s="164"/>
      <c r="J11105" s="155" t="b">
        <f>Proc[[#This Row],[Requested]]=Proc[[#This Row],[CurrentParent]]</f>
        <v>1</v>
      </c>
      <c r="K11105" s="155" t="str">
        <f>IF(Proc[[#This Row],[Author]]="Marcela Urrego",VLOOKUP(LEFT(Proc[[#This Row],[Requested]],1),Table3[#All],2,0),VLOOKUP(Proc[[#This Row],[Author]],Table4[],2,0))</f>
        <v>EL</v>
      </c>
      <c r="L11105" s="155"/>
      <c r="M11105" s="140">
        <v>46139</v>
      </c>
      <c r="N11105" s="140"/>
      <c r="O11105" s="140"/>
      <c r="P11105" s="140" t="str">
        <f ca="1">IF(Proc[[#This Row],[DaysAgeing]]&gt;5,"yep","on track")</f>
        <v>on track</v>
      </c>
      <c r="Q11105" s="2">
        <f ca="1">IF(Proc[[#This Row],[DateClosed]]="",ABS(NETWORKDAYS(Proc[[#This Row],[DateOpened]],TODAY()))-1,ABS(NETWORKDAYS(Proc[[#This Row],[DateOpened]],Proc[[#This Row],[DateClosed]]))-1)</f>
        <v>1</v>
      </c>
      <c r="R11105" s="140" t="s">
        <v>774</v>
      </c>
      <c r="S11105" s="155"/>
      <c r="T11105" s="155"/>
    </row>
    <row r="11106" spans="1:20">
      <c r="A11106" s="164" t="s">
        <v>13427</v>
      </c>
      <c r="B11106" s="155" t="str">
        <f>IFERROR(VLOOKUP(Proc[[#This Row],[App]],Table2[],3,0),"open")</f>
        <v>open</v>
      </c>
      <c r="C11106" s="164" t="s">
        <v>370</v>
      </c>
      <c r="D11106" t="s">
        <v>13440</v>
      </c>
      <c r="E11106" t="s">
        <v>1644</v>
      </c>
      <c r="F11106" s="155" t="s">
        <v>419</v>
      </c>
      <c r="G11106" t="s">
        <v>406</v>
      </c>
      <c r="H11106" s="155" t="str">
        <f>IF(Proc[[#This Row],[type]]="LFF (MDG-F)",MID(Proc[[#This Row],[Obj]],13,10),"")</f>
        <v>DE04R00403</v>
      </c>
      <c r="I11106" s="164"/>
      <c r="J11106" s="155" t="b">
        <f>Proc[[#This Row],[Requested]]=Proc[[#This Row],[CurrentParent]]</f>
        <v>0</v>
      </c>
      <c r="K11106" s="155" t="str">
        <f>IF(Proc[[#This Row],[Author]]="Marcela Urrego",VLOOKUP(LEFT(Proc[[#This Row],[Requested]],1),Table3[#All],2,0),VLOOKUP(Proc[[#This Row],[Author]],Table4[],2,0))</f>
        <v>EL</v>
      </c>
      <c r="L11106" s="155"/>
      <c r="M11106" s="140">
        <v>46139</v>
      </c>
      <c r="N11106" s="140"/>
      <c r="O11106" s="140"/>
      <c r="P11106" s="140" t="str">
        <f ca="1">IF(Proc[[#This Row],[DaysAgeing]]&gt;5,"yep","on track")</f>
        <v>on track</v>
      </c>
      <c r="Q11106" s="2">
        <f ca="1">IF(Proc[[#This Row],[DateClosed]]="",ABS(NETWORKDAYS(Proc[[#This Row],[DateOpened]],TODAY()))-1,ABS(NETWORKDAYS(Proc[[#This Row],[DateOpened]],Proc[[#This Row],[DateClosed]]))-1)</f>
        <v>1</v>
      </c>
      <c r="R11106" s="140" t="s">
        <v>774</v>
      </c>
      <c r="S11106" s="155"/>
      <c r="T11106" s="155"/>
    </row>
    <row r="11107" spans="1:20" hidden="1">
      <c r="A11107" s="164" t="s">
        <v>13427</v>
      </c>
      <c r="B11107" s="155" t="str">
        <f>IFERROR(VLOOKUP(Proc[[#This Row],[App]],Table2[],3,0),"open")</f>
        <v>open</v>
      </c>
      <c r="C11107" s="164" t="s">
        <v>369</v>
      </c>
      <c r="D11107" t="s">
        <v>13441</v>
      </c>
      <c r="E11107" t="s">
        <v>419</v>
      </c>
      <c r="F11107" s="155" t="s">
        <v>419</v>
      </c>
      <c r="G11107" s="164" t="s">
        <v>400</v>
      </c>
      <c r="H11107" s="155" t="str">
        <f>IF(Proc[[#This Row],[type]]="LFF (MDG-F)",MID(Proc[[#This Row],[Obj]],13,10),"")</f>
        <v/>
      </c>
      <c r="I11107" s="164"/>
      <c r="J11107" s="155" t="b">
        <f>Proc[[#This Row],[Requested]]=Proc[[#This Row],[CurrentParent]]</f>
        <v>1</v>
      </c>
      <c r="K11107" s="155" t="str">
        <f>IF(Proc[[#This Row],[Author]]="Marcela Urrego",VLOOKUP(LEFT(Proc[[#This Row],[Requested]],1),Table3[#All],2,0),VLOOKUP(Proc[[#This Row],[Author]],Table4[],2,0))</f>
        <v>EL</v>
      </c>
      <c r="L11107" s="155"/>
      <c r="M11107" s="140">
        <v>46139</v>
      </c>
      <c r="N11107" s="140"/>
      <c r="O11107" s="140"/>
      <c r="P11107" s="140" t="str">
        <f ca="1">IF(Proc[[#This Row],[DaysAgeing]]&gt;5,"yep","on track")</f>
        <v>on track</v>
      </c>
      <c r="Q11107" s="2">
        <f ca="1">IF(Proc[[#This Row],[DateClosed]]="",ABS(NETWORKDAYS(Proc[[#This Row],[DateOpened]],TODAY()))-1,ABS(NETWORKDAYS(Proc[[#This Row],[DateOpened]],Proc[[#This Row],[DateClosed]]))-1)</f>
        <v>1</v>
      </c>
      <c r="R11107" s="140" t="s">
        <v>774</v>
      </c>
      <c r="S11107" s="155"/>
      <c r="T11107" s="155"/>
    </row>
    <row r="11108" spans="1:20" hidden="1">
      <c r="A11108" s="164" t="s">
        <v>13427</v>
      </c>
      <c r="B11108" s="155" t="str">
        <f>IFERROR(VLOOKUP(Proc[[#This Row],[App]],Table2[],3,0),"open")</f>
        <v>open</v>
      </c>
      <c r="C11108" s="164" t="s">
        <v>369</v>
      </c>
      <c r="D11108" t="s">
        <v>13442</v>
      </c>
      <c r="E11108" t="s">
        <v>13533</v>
      </c>
      <c r="F11108" s="155" t="s">
        <v>13533</v>
      </c>
      <c r="G11108" s="164" t="s">
        <v>400</v>
      </c>
      <c r="H11108" s="155" t="str">
        <f>IF(Proc[[#This Row],[type]]="LFF (MDG-F)",MID(Proc[[#This Row],[Obj]],13,10),"")</f>
        <v/>
      </c>
      <c r="I11108" s="164"/>
      <c r="J11108" s="155" t="b">
        <f>Proc[[#This Row],[Requested]]=Proc[[#This Row],[CurrentParent]]</f>
        <v>1</v>
      </c>
      <c r="K11108" s="155" t="str">
        <f>IF(Proc[[#This Row],[Author]]="Marcela Urrego",VLOOKUP(LEFT(Proc[[#This Row],[Requested]],1),Table3[#All],2,0),VLOOKUP(Proc[[#This Row],[Author]],Table4[],2,0))</f>
        <v>EL</v>
      </c>
      <c r="L11108" s="155"/>
      <c r="M11108" s="140">
        <v>46139</v>
      </c>
      <c r="N11108" s="140"/>
      <c r="O11108" s="140"/>
      <c r="P11108" s="140" t="str">
        <f ca="1">IF(Proc[[#This Row],[DaysAgeing]]&gt;5,"yep","on track")</f>
        <v>on track</v>
      </c>
      <c r="Q11108" s="2">
        <f ca="1">IF(Proc[[#This Row],[DateClosed]]="",ABS(NETWORKDAYS(Proc[[#This Row],[DateOpened]],TODAY()))-1,ABS(NETWORKDAYS(Proc[[#This Row],[DateOpened]],Proc[[#This Row],[DateClosed]]))-1)</f>
        <v>1</v>
      </c>
      <c r="R11108" s="140" t="s">
        <v>774</v>
      </c>
      <c r="S11108" s="155"/>
      <c r="T11108" s="155"/>
    </row>
    <row r="11109" spans="1:20" hidden="1">
      <c r="A11109" s="164" t="s">
        <v>13427</v>
      </c>
      <c r="B11109" s="155" t="str">
        <f>IFERROR(VLOOKUP(Proc[[#This Row],[App]],Table2[],3,0),"open")</f>
        <v>open</v>
      </c>
      <c r="C11109" s="164" t="s">
        <v>369</v>
      </c>
      <c r="D11109" t="s">
        <v>13443</v>
      </c>
      <c r="E11109" t="s">
        <v>13533</v>
      </c>
      <c r="F11109" s="155" t="s">
        <v>13533</v>
      </c>
      <c r="G11109" s="164" t="s">
        <v>400</v>
      </c>
      <c r="H11109" s="155" t="str">
        <f>IF(Proc[[#This Row],[type]]="LFF (MDG-F)",MID(Proc[[#This Row],[Obj]],13,10),"")</f>
        <v/>
      </c>
      <c r="I11109" s="164"/>
      <c r="J11109" s="155" t="b">
        <f>Proc[[#This Row],[Requested]]=Proc[[#This Row],[CurrentParent]]</f>
        <v>1</v>
      </c>
      <c r="K11109" s="155" t="str">
        <f>IF(Proc[[#This Row],[Author]]="Marcela Urrego",VLOOKUP(LEFT(Proc[[#This Row],[Requested]],1),Table3[#All],2,0),VLOOKUP(Proc[[#This Row],[Author]],Table4[],2,0))</f>
        <v>EL</v>
      </c>
      <c r="L11109" s="155"/>
      <c r="M11109" s="140">
        <v>46139</v>
      </c>
      <c r="N11109" s="140"/>
      <c r="O11109" s="140"/>
      <c r="P11109" s="140" t="str">
        <f ca="1">IF(Proc[[#This Row],[DaysAgeing]]&gt;5,"yep","on track")</f>
        <v>on track</v>
      </c>
      <c r="Q11109" s="2">
        <f ca="1">IF(Proc[[#This Row],[DateClosed]]="",ABS(NETWORKDAYS(Proc[[#This Row],[DateOpened]],TODAY()))-1,ABS(NETWORKDAYS(Proc[[#This Row],[DateOpened]],Proc[[#This Row],[DateClosed]]))-1)</f>
        <v>1</v>
      </c>
      <c r="R11109" s="140" t="s">
        <v>774</v>
      </c>
      <c r="S11109" s="155"/>
      <c r="T11109" s="155"/>
    </row>
    <row r="11110" spans="1:20" hidden="1">
      <c r="A11110" s="164" t="s">
        <v>13427</v>
      </c>
      <c r="B11110" s="155" t="str">
        <f>IFERROR(VLOOKUP(Proc[[#This Row],[App]],Table2[],3,0),"open")</f>
        <v>open</v>
      </c>
      <c r="C11110" s="164" t="s">
        <v>369</v>
      </c>
      <c r="D11110" t="s">
        <v>13444</v>
      </c>
      <c r="E11110" t="s">
        <v>13533</v>
      </c>
      <c r="F11110" s="155" t="s">
        <v>13533</v>
      </c>
      <c r="G11110" s="164" t="s">
        <v>400</v>
      </c>
      <c r="H11110" s="155" t="str">
        <f>IF(Proc[[#This Row],[type]]="LFF (MDG-F)",MID(Proc[[#This Row],[Obj]],13,10),"")</f>
        <v/>
      </c>
      <c r="I11110" s="164"/>
      <c r="J11110" s="155" t="b">
        <f>Proc[[#This Row],[Requested]]=Proc[[#This Row],[CurrentParent]]</f>
        <v>1</v>
      </c>
      <c r="K11110" s="155" t="str">
        <f>IF(Proc[[#This Row],[Author]]="Marcela Urrego",VLOOKUP(LEFT(Proc[[#This Row],[Requested]],1),Table3[#All],2,0),VLOOKUP(Proc[[#This Row],[Author]],Table4[],2,0))</f>
        <v>EL</v>
      </c>
      <c r="L11110" s="155"/>
      <c r="M11110" s="140">
        <v>46139</v>
      </c>
      <c r="N11110" s="140"/>
      <c r="O11110" s="140"/>
      <c r="P11110" s="140" t="str">
        <f ca="1">IF(Proc[[#This Row],[DaysAgeing]]&gt;5,"yep","on track")</f>
        <v>on track</v>
      </c>
      <c r="Q11110" s="2">
        <f ca="1">IF(Proc[[#This Row],[DateClosed]]="",ABS(NETWORKDAYS(Proc[[#This Row],[DateOpened]],TODAY()))-1,ABS(NETWORKDAYS(Proc[[#This Row],[DateOpened]],Proc[[#This Row],[DateClosed]]))-1)</f>
        <v>1</v>
      </c>
      <c r="R11110" s="140" t="s">
        <v>774</v>
      </c>
      <c r="S11110" s="155"/>
      <c r="T11110" s="155"/>
    </row>
    <row r="11111" spans="1:20" hidden="1">
      <c r="A11111" s="164" t="s">
        <v>13427</v>
      </c>
      <c r="B11111" s="155" t="str">
        <f>IFERROR(VLOOKUP(Proc[[#This Row],[App]],Table2[],3,0),"open")</f>
        <v>open</v>
      </c>
      <c r="C11111" s="164" t="s">
        <v>369</v>
      </c>
      <c r="D11111" t="s">
        <v>13445</v>
      </c>
      <c r="E11111" t="s">
        <v>13533</v>
      </c>
      <c r="F11111" s="155" t="s">
        <v>13533</v>
      </c>
      <c r="G11111" s="164" t="s">
        <v>400</v>
      </c>
      <c r="H11111" s="155" t="str">
        <f>IF(Proc[[#This Row],[type]]="LFF (MDG-F)",MID(Proc[[#This Row],[Obj]],13,10),"")</f>
        <v/>
      </c>
      <c r="I11111" s="164"/>
      <c r="J11111" s="155" t="b">
        <f>Proc[[#This Row],[Requested]]=Proc[[#This Row],[CurrentParent]]</f>
        <v>1</v>
      </c>
      <c r="K11111" s="155" t="str">
        <f>IF(Proc[[#This Row],[Author]]="Marcela Urrego",VLOOKUP(LEFT(Proc[[#This Row],[Requested]],1),Table3[#All],2,0),VLOOKUP(Proc[[#This Row],[Author]],Table4[],2,0))</f>
        <v>EL</v>
      </c>
      <c r="L11111" s="155"/>
      <c r="M11111" s="140">
        <v>46139</v>
      </c>
      <c r="N11111" s="140"/>
      <c r="O11111" s="140"/>
      <c r="P11111" s="140" t="str">
        <f ca="1">IF(Proc[[#This Row],[DaysAgeing]]&gt;5,"yep","on track")</f>
        <v>on track</v>
      </c>
      <c r="Q11111" s="2">
        <f ca="1">IF(Proc[[#This Row],[DateClosed]]="",ABS(NETWORKDAYS(Proc[[#This Row],[DateOpened]],TODAY()))-1,ABS(NETWORKDAYS(Proc[[#This Row],[DateOpened]],Proc[[#This Row],[DateClosed]]))-1)</f>
        <v>1</v>
      </c>
      <c r="R11111" s="140" t="s">
        <v>774</v>
      </c>
      <c r="S11111" s="155"/>
      <c r="T11111" s="155"/>
    </row>
    <row r="11112" spans="1:20" hidden="1">
      <c r="A11112" s="164" t="s">
        <v>13427</v>
      </c>
      <c r="B11112" s="155" t="str">
        <f>IFERROR(VLOOKUP(Proc[[#This Row],[App]],Table2[],3,0),"open")</f>
        <v>open</v>
      </c>
      <c r="C11112" s="164" t="s">
        <v>369</v>
      </c>
      <c r="D11112" t="s">
        <v>13446</v>
      </c>
      <c r="E11112" t="s">
        <v>7449</v>
      </c>
      <c r="F11112" s="155" t="s">
        <v>7449</v>
      </c>
      <c r="G11112" s="164" t="s">
        <v>400</v>
      </c>
      <c r="H11112" s="155" t="str">
        <f>IF(Proc[[#This Row],[type]]="LFF (MDG-F)",MID(Proc[[#This Row],[Obj]],13,10),"")</f>
        <v/>
      </c>
      <c r="I11112" s="164"/>
      <c r="J11112" s="155" t="b">
        <f>Proc[[#This Row],[Requested]]=Proc[[#This Row],[CurrentParent]]</f>
        <v>1</v>
      </c>
      <c r="K11112" s="155" t="str">
        <f>IF(Proc[[#This Row],[Author]]="Marcela Urrego",VLOOKUP(LEFT(Proc[[#This Row],[Requested]],1),Table3[#All],2,0),VLOOKUP(Proc[[#This Row],[Author]],Table4[],2,0))</f>
        <v>EL</v>
      </c>
      <c r="L11112" s="155"/>
      <c r="M11112" s="140">
        <v>46139</v>
      </c>
      <c r="N11112" s="140"/>
      <c r="O11112" s="140"/>
      <c r="P11112" s="140" t="str">
        <f ca="1">IF(Proc[[#This Row],[DaysAgeing]]&gt;5,"yep","on track")</f>
        <v>on track</v>
      </c>
      <c r="Q11112" s="2">
        <f ca="1">IF(Proc[[#This Row],[DateClosed]]="",ABS(NETWORKDAYS(Proc[[#This Row],[DateOpened]],TODAY()))-1,ABS(NETWORKDAYS(Proc[[#This Row],[DateOpened]],Proc[[#This Row],[DateClosed]]))-1)</f>
        <v>1</v>
      </c>
      <c r="R11112" s="140" t="s">
        <v>774</v>
      </c>
      <c r="S11112" s="155"/>
      <c r="T11112" s="155"/>
    </row>
    <row r="11113" spans="1:20" hidden="1">
      <c r="A11113" s="164" t="s">
        <v>13427</v>
      </c>
      <c r="B11113" s="155" t="str">
        <f>IFERROR(VLOOKUP(Proc[[#This Row],[App]],Table2[],3,0),"open")</f>
        <v>open</v>
      </c>
      <c r="C11113" s="164" t="s">
        <v>369</v>
      </c>
      <c r="D11113" t="s">
        <v>13447</v>
      </c>
      <c r="E11113" t="s">
        <v>1204</v>
      </c>
      <c r="F11113" s="155" t="s">
        <v>1204</v>
      </c>
      <c r="G11113" s="164" t="s">
        <v>400</v>
      </c>
      <c r="H11113" s="155" t="str">
        <f>IF(Proc[[#This Row],[type]]="LFF (MDG-F)",MID(Proc[[#This Row],[Obj]],13,10),"")</f>
        <v/>
      </c>
      <c r="I11113" s="164"/>
      <c r="J11113" s="155" t="b">
        <f>Proc[[#This Row],[Requested]]=Proc[[#This Row],[CurrentParent]]</f>
        <v>1</v>
      </c>
      <c r="K11113" s="155" t="str">
        <f>IF(Proc[[#This Row],[Author]]="Marcela Urrego",VLOOKUP(LEFT(Proc[[#This Row],[Requested]],1),Table3[#All],2,0),VLOOKUP(Proc[[#This Row],[Author]],Table4[],2,0))</f>
        <v>EL</v>
      </c>
      <c r="L11113" s="155"/>
      <c r="M11113" s="140">
        <v>46139</v>
      </c>
      <c r="N11113" s="140"/>
      <c r="O11113" s="140"/>
      <c r="P11113" s="140" t="str">
        <f ca="1">IF(Proc[[#This Row],[DaysAgeing]]&gt;5,"yep","on track")</f>
        <v>on track</v>
      </c>
      <c r="Q11113" s="2">
        <f ca="1">IF(Proc[[#This Row],[DateClosed]]="",ABS(NETWORKDAYS(Proc[[#This Row],[DateOpened]],TODAY()))-1,ABS(NETWORKDAYS(Proc[[#This Row],[DateOpened]],Proc[[#This Row],[DateClosed]]))-1)</f>
        <v>1</v>
      </c>
      <c r="R11113" s="140" t="s">
        <v>774</v>
      </c>
      <c r="S11113" s="155"/>
      <c r="T11113" s="155"/>
    </row>
    <row r="11114" spans="1:20" hidden="1">
      <c r="A11114" s="164" t="s">
        <v>13427</v>
      </c>
      <c r="B11114" s="155" t="str">
        <f>IFERROR(VLOOKUP(Proc[[#This Row],[App]],Table2[],3,0),"open")</f>
        <v>open</v>
      </c>
      <c r="C11114" s="164" t="s">
        <v>369</v>
      </c>
      <c r="D11114" t="s">
        <v>13448</v>
      </c>
      <c r="E11114" t="s">
        <v>1204</v>
      </c>
      <c r="F11114" s="155" t="s">
        <v>1204</v>
      </c>
      <c r="G11114" s="164" t="s">
        <v>400</v>
      </c>
      <c r="H11114" s="155" t="str">
        <f>IF(Proc[[#This Row],[type]]="LFF (MDG-F)",MID(Proc[[#This Row],[Obj]],13,10),"")</f>
        <v/>
      </c>
      <c r="I11114" s="164"/>
      <c r="J11114" s="155" t="b">
        <f>Proc[[#This Row],[Requested]]=Proc[[#This Row],[CurrentParent]]</f>
        <v>1</v>
      </c>
      <c r="K11114" s="155" t="str">
        <f>IF(Proc[[#This Row],[Author]]="Marcela Urrego",VLOOKUP(LEFT(Proc[[#This Row],[Requested]],1),Table3[#All],2,0),VLOOKUP(Proc[[#This Row],[Author]],Table4[],2,0))</f>
        <v>EL</v>
      </c>
      <c r="L11114" s="155"/>
      <c r="M11114" s="140">
        <v>46139</v>
      </c>
      <c r="N11114" s="140"/>
      <c r="O11114" s="140"/>
      <c r="P11114" s="140" t="str">
        <f ca="1">IF(Proc[[#This Row],[DaysAgeing]]&gt;5,"yep","on track")</f>
        <v>on track</v>
      </c>
      <c r="Q11114" s="2">
        <f ca="1">IF(Proc[[#This Row],[DateClosed]]="",ABS(NETWORKDAYS(Proc[[#This Row],[DateOpened]],TODAY()))-1,ABS(NETWORKDAYS(Proc[[#This Row],[DateOpened]],Proc[[#This Row],[DateClosed]]))-1)</f>
        <v>1</v>
      </c>
      <c r="R11114" s="140" t="s">
        <v>774</v>
      </c>
      <c r="S11114" s="155"/>
      <c r="T11114" s="155"/>
    </row>
    <row r="11115" spans="1:20" hidden="1">
      <c r="A11115" s="164" t="s">
        <v>13427</v>
      </c>
      <c r="B11115" s="155" t="str">
        <f>IFERROR(VLOOKUP(Proc[[#This Row],[App]],Table2[],3,0),"open")</f>
        <v>open</v>
      </c>
      <c r="C11115" s="164" t="s">
        <v>369</v>
      </c>
      <c r="D11115" t="s">
        <v>13449</v>
      </c>
      <c r="E11115" t="s">
        <v>1629</v>
      </c>
      <c r="F11115" s="155" t="s">
        <v>1629</v>
      </c>
      <c r="G11115" s="164" t="s">
        <v>400</v>
      </c>
      <c r="H11115" s="155" t="str">
        <f>IF(Proc[[#This Row],[type]]="LFF (MDG-F)",MID(Proc[[#This Row],[Obj]],13,10),"")</f>
        <v/>
      </c>
      <c r="I11115" s="164"/>
      <c r="J11115" s="155" t="b">
        <f>Proc[[#This Row],[Requested]]=Proc[[#This Row],[CurrentParent]]</f>
        <v>1</v>
      </c>
      <c r="K11115" s="155" t="str">
        <f>IF(Proc[[#This Row],[Author]]="Marcela Urrego",VLOOKUP(LEFT(Proc[[#This Row],[Requested]],1),Table3[#All],2,0),VLOOKUP(Proc[[#This Row],[Author]],Table4[],2,0))</f>
        <v>EL</v>
      </c>
      <c r="L11115" s="155"/>
      <c r="M11115" s="140">
        <v>46139</v>
      </c>
      <c r="N11115" s="140"/>
      <c r="O11115" s="140"/>
      <c r="P11115" s="140" t="str">
        <f ca="1">IF(Proc[[#This Row],[DaysAgeing]]&gt;5,"yep","on track")</f>
        <v>on track</v>
      </c>
      <c r="Q11115" s="2">
        <f ca="1">IF(Proc[[#This Row],[DateClosed]]="",ABS(NETWORKDAYS(Proc[[#This Row],[DateOpened]],TODAY()))-1,ABS(NETWORKDAYS(Proc[[#This Row],[DateOpened]],Proc[[#This Row],[DateClosed]]))-1)</f>
        <v>1</v>
      </c>
      <c r="R11115" s="140" t="s">
        <v>774</v>
      </c>
      <c r="S11115" s="155"/>
      <c r="T11115" s="155"/>
    </row>
    <row r="11116" spans="1:20" hidden="1">
      <c r="A11116" s="164" t="s">
        <v>13427</v>
      </c>
      <c r="B11116" s="155" t="str">
        <f>IFERROR(VLOOKUP(Proc[[#This Row],[App]],Table2[],3,0),"open")</f>
        <v>open</v>
      </c>
      <c r="C11116" s="164" t="s">
        <v>369</v>
      </c>
      <c r="D11116" t="s">
        <v>13450</v>
      </c>
      <c r="E11116" t="s">
        <v>2439</v>
      </c>
      <c r="F11116" s="155" t="s">
        <v>2439</v>
      </c>
      <c r="G11116" s="164" t="s">
        <v>400</v>
      </c>
      <c r="H11116" s="155" t="str">
        <f>IF(Proc[[#This Row],[type]]="LFF (MDG-F)",MID(Proc[[#This Row],[Obj]],13,10),"")</f>
        <v/>
      </c>
      <c r="I11116" s="164"/>
      <c r="J11116" s="155" t="b">
        <f>Proc[[#This Row],[Requested]]=Proc[[#This Row],[CurrentParent]]</f>
        <v>1</v>
      </c>
      <c r="K11116" s="155" t="str">
        <f>IF(Proc[[#This Row],[Author]]="Marcela Urrego",VLOOKUP(LEFT(Proc[[#This Row],[Requested]],1),Table3[#All],2,0),VLOOKUP(Proc[[#This Row],[Author]],Table4[],2,0))</f>
        <v>EL</v>
      </c>
      <c r="L11116" s="155"/>
      <c r="M11116" s="140">
        <v>46139</v>
      </c>
      <c r="N11116" s="140"/>
      <c r="O11116" s="140"/>
      <c r="P11116" s="140" t="str">
        <f ca="1">IF(Proc[[#This Row],[DaysAgeing]]&gt;5,"yep","on track")</f>
        <v>on track</v>
      </c>
      <c r="Q11116" s="2">
        <f ca="1">IF(Proc[[#This Row],[DateClosed]]="",ABS(NETWORKDAYS(Proc[[#This Row],[DateOpened]],TODAY()))-1,ABS(NETWORKDAYS(Proc[[#This Row],[DateOpened]],Proc[[#This Row],[DateClosed]]))-1)</f>
        <v>1</v>
      </c>
      <c r="R11116" s="140" t="s">
        <v>774</v>
      </c>
      <c r="S11116" s="155"/>
      <c r="T11116" s="155"/>
    </row>
    <row r="11117" spans="1:20" hidden="1">
      <c r="A11117" s="164" t="s">
        <v>13427</v>
      </c>
      <c r="B11117" s="155" t="str">
        <f>IFERROR(VLOOKUP(Proc[[#This Row],[App]],Table2[],3,0),"open")</f>
        <v>open</v>
      </c>
      <c r="C11117" s="164" t="s">
        <v>369</v>
      </c>
      <c r="D11117" t="s">
        <v>13451</v>
      </c>
      <c r="E11117" t="s">
        <v>2439</v>
      </c>
      <c r="F11117" s="155" t="s">
        <v>2439</v>
      </c>
      <c r="G11117" s="164" t="s">
        <v>400</v>
      </c>
      <c r="H11117" s="155" t="str">
        <f>IF(Proc[[#This Row],[type]]="LFF (MDG-F)",MID(Proc[[#This Row],[Obj]],13,10),"")</f>
        <v/>
      </c>
      <c r="I11117" s="164"/>
      <c r="J11117" s="155" t="b">
        <f>Proc[[#This Row],[Requested]]=Proc[[#This Row],[CurrentParent]]</f>
        <v>1</v>
      </c>
      <c r="K11117" s="155" t="str">
        <f>IF(Proc[[#This Row],[Author]]="Marcela Urrego",VLOOKUP(LEFT(Proc[[#This Row],[Requested]],1),Table3[#All],2,0),VLOOKUP(Proc[[#This Row],[Author]],Table4[],2,0))</f>
        <v>EL</v>
      </c>
      <c r="L11117" s="155"/>
      <c r="M11117" s="140">
        <v>46139</v>
      </c>
      <c r="N11117" s="140"/>
      <c r="O11117" s="140"/>
      <c r="P11117" s="140" t="str">
        <f ca="1">IF(Proc[[#This Row],[DaysAgeing]]&gt;5,"yep","on track")</f>
        <v>on track</v>
      </c>
      <c r="Q11117" s="2">
        <f ca="1">IF(Proc[[#This Row],[DateClosed]]="",ABS(NETWORKDAYS(Proc[[#This Row],[DateOpened]],TODAY()))-1,ABS(NETWORKDAYS(Proc[[#This Row],[DateOpened]],Proc[[#This Row],[DateClosed]]))-1)</f>
        <v>1</v>
      </c>
      <c r="R11117" s="140" t="s">
        <v>774</v>
      </c>
      <c r="S11117" s="155"/>
      <c r="T11117" s="155"/>
    </row>
    <row r="11118" spans="1:20" hidden="1">
      <c r="A11118" s="164" t="s">
        <v>13427</v>
      </c>
      <c r="B11118" s="155" t="str">
        <f>IFERROR(VLOOKUP(Proc[[#This Row],[App]],Table2[],3,0),"open")</f>
        <v>open</v>
      </c>
      <c r="C11118" s="164" t="s">
        <v>369</v>
      </c>
      <c r="D11118" t="s">
        <v>13452</v>
      </c>
      <c r="E11118" t="s">
        <v>2873</v>
      </c>
      <c r="F11118" s="155" t="s">
        <v>2873</v>
      </c>
      <c r="G11118" s="164" t="s">
        <v>400</v>
      </c>
      <c r="H11118" s="155" t="str">
        <f>IF(Proc[[#This Row],[type]]="LFF (MDG-F)",MID(Proc[[#This Row],[Obj]],13,10),"")</f>
        <v/>
      </c>
      <c r="I11118" s="164"/>
      <c r="J11118" s="155" t="b">
        <f>Proc[[#This Row],[Requested]]=Proc[[#This Row],[CurrentParent]]</f>
        <v>1</v>
      </c>
      <c r="K11118" s="155" t="str">
        <f>IF(Proc[[#This Row],[Author]]="Marcela Urrego",VLOOKUP(LEFT(Proc[[#This Row],[Requested]],1),Table3[#All],2,0),VLOOKUP(Proc[[#This Row],[Author]],Table4[],2,0))</f>
        <v>EL</v>
      </c>
      <c r="L11118" s="155"/>
      <c r="M11118" s="140">
        <v>46139</v>
      </c>
      <c r="N11118" s="140"/>
      <c r="O11118" s="140"/>
      <c r="P11118" s="140" t="str">
        <f ca="1">IF(Proc[[#This Row],[DaysAgeing]]&gt;5,"yep","on track")</f>
        <v>on track</v>
      </c>
      <c r="Q11118" s="2">
        <f ca="1">IF(Proc[[#This Row],[DateClosed]]="",ABS(NETWORKDAYS(Proc[[#This Row],[DateOpened]],TODAY()))-1,ABS(NETWORKDAYS(Proc[[#This Row],[DateOpened]],Proc[[#This Row],[DateClosed]]))-1)</f>
        <v>1</v>
      </c>
      <c r="R11118" s="140" t="s">
        <v>774</v>
      </c>
      <c r="S11118" s="155"/>
      <c r="T11118" s="155"/>
    </row>
    <row r="11119" spans="1:20" hidden="1">
      <c r="A11119" s="164" t="s">
        <v>13427</v>
      </c>
      <c r="B11119" s="155" t="str">
        <f>IFERROR(VLOOKUP(Proc[[#This Row],[App]],Table2[],3,0),"open")</f>
        <v>open</v>
      </c>
      <c r="C11119" s="164" t="s">
        <v>369</v>
      </c>
      <c r="D11119" t="s">
        <v>13453</v>
      </c>
      <c r="E11119" t="s">
        <v>1204</v>
      </c>
      <c r="F11119" s="155" t="s">
        <v>1204</v>
      </c>
      <c r="G11119" s="164" t="s">
        <v>400</v>
      </c>
      <c r="H11119" s="155" t="str">
        <f>IF(Proc[[#This Row],[type]]="LFF (MDG-F)",MID(Proc[[#This Row],[Obj]],13,10),"")</f>
        <v/>
      </c>
      <c r="I11119" s="164"/>
      <c r="J11119" s="155" t="b">
        <f>Proc[[#This Row],[Requested]]=Proc[[#This Row],[CurrentParent]]</f>
        <v>1</v>
      </c>
      <c r="K11119" s="155" t="str">
        <f>IF(Proc[[#This Row],[Author]]="Marcela Urrego",VLOOKUP(LEFT(Proc[[#This Row],[Requested]],1),Table3[#All],2,0),VLOOKUP(Proc[[#This Row],[Author]],Table4[],2,0))</f>
        <v>EL</v>
      </c>
      <c r="L11119" s="155"/>
      <c r="M11119" s="140">
        <v>46139</v>
      </c>
      <c r="N11119" s="140"/>
      <c r="O11119" s="140"/>
      <c r="P11119" s="140" t="str">
        <f ca="1">IF(Proc[[#This Row],[DaysAgeing]]&gt;5,"yep","on track")</f>
        <v>on track</v>
      </c>
      <c r="Q11119" s="2">
        <f ca="1">IF(Proc[[#This Row],[DateClosed]]="",ABS(NETWORKDAYS(Proc[[#This Row],[DateOpened]],TODAY()))-1,ABS(NETWORKDAYS(Proc[[#This Row],[DateOpened]],Proc[[#This Row],[DateClosed]]))-1)</f>
        <v>1</v>
      </c>
      <c r="R11119" s="140" t="s">
        <v>774</v>
      </c>
      <c r="S11119" s="155"/>
      <c r="T11119" s="155"/>
    </row>
    <row r="11120" spans="1:20" hidden="1">
      <c r="A11120" s="164" t="s">
        <v>13427</v>
      </c>
      <c r="B11120" s="155" t="str">
        <f>IFERROR(VLOOKUP(Proc[[#This Row],[App]],Table2[],3,0),"open")</f>
        <v>open</v>
      </c>
      <c r="C11120" s="164" t="s">
        <v>369</v>
      </c>
      <c r="D11120" t="s">
        <v>13454</v>
      </c>
      <c r="E11120" t="s">
        <v>1204</v>
      </c>
      <c r="F11120" s="155" t="s">
        <v>1204</v>
      </c>
      <c r="G11120" s="164" t="s">
        <v>400</v>
      </c>
      <c r="H11120" s="155" t="str">
        <f>IF(Proc[[#This Row],[type]]="LFF (MDG-F)",MID(Proc[[#This Row],[Obj]],13,10),"")</f>
        <v/>
      </c>
      <c r="I11120" s="164"/>
      <c r="J11120" s="155" t="b">
        <f>Proc[[#This Row],[Requested]]=Proc[[#This Row],[CurrentParent]]</f>
        <v>1</v>
      </c>
      <c r="K11120" s="155" t="str">
        <f>IF(Proc[[#This Row],[Author]]="Marcela Urrego",VLOOKUP(LEFT(Proc[[#This Row],[Requested]],1),Table3[#All],2,0),VLOOKUP(Proc[[#This Row],[Author]],Table4[],2,0))</f>
        <v>EL</v>
      </c>
      <c r="L11120" s="155"/>
      <c r="M11120" s="140">
        <v>46139</v>
      </c>
      <c r="N11120" s="140"/>
      <c r="O11120" s="140"/>
      <c r="P11120" s="140" t="str">
        <f ca="1">IF(Proc[[#This Row],[DaysAgeing]]&gt;5,"yep","on track")</f>
        <v>on track</v>
      </c>
      <c r="Q11120" s="2">
        <f ca="1">IF(Proc[[#This Row],[DateClosed]]="",ABS(NETWORKDAYS(Proc[[#This Row],[DateOpened]],TODAY()))-1,ABS(NETWORKDAYS(Proc[[#This Row],[DateOpened]],Proc[[#This Row],[DateClosed]]))-1)</f>
        <v>1</v>
      </c>
      <c r="R11120" s="140" t="s">
        <v>774</v>
      </c>
      <c r="S11120" s="155"/>
      <c r="T11120" s="155"/>
    </row>
    <row r="11121" spans="1:20" hidden="1">
      <c r="A11121" s="164" t="s">
        <v>13427</v>
      </c>
      <c r="B11121" s="155" t="str">
        <f>IFERROR(VLOOKUP(Proc[[#This Row],[App]],Table2[],3,0),"open")</f>
        <v>open</v>
      </c>
      <c r="C11121" s="164" t="s">
        <v>369</v>
      </c>
      <c r="D11121" t="s">
        <v>13455</v>
      </c>
      <c r="E11121" t="s">
        <v>2439</v>
      </c>
      <c r="F11121" s="155" t="s">
        <v>2439</v>
      </c>
      <c r="G11121" s="164" t="s">
        <v>400</v>
      </c>
      <c r="H11121" s="155" t="str">
        <f>IF(Proc[[#This Row],[type]]="LFF (MDG-F)",MID(Proc[[#This Row],[Obj]],13,10),"")</f>
        <v/>
      </c>
      <c r="I11121" s="164"/>
      <c r="J11121" s="155" t="b">
        <f>Proc[[#This Row],[Requested]]=Proc[[#This Row],[CurrentParent]]</f>
        <v>1</v>
      </c>
      <c r="K11121" s="155" t="str">
        <f>IF(Proc[[#This Row],[Author]]="Marcela Urrego",VLOOKUP(LEFT(Proc[[#This Row],[Requested]],1),Table3[#All],2,0),VLOOKUP(Proc[[#This Row],[Author]],Table4[],2,0))</f>
        <v>EL</v>
      </c>
      <c r="L11121" s="155"/>
      <c r="M11121" s="140">
        <v>46139</v>
      </c>
      <c r="N11121" s="140"/>
      <c r="O11121" s="140"/>
      <c r="P11121" s="140" t="str">
        <f ca="1">IF(Proc[[#This Row],[DaysAgeing]]&gt;5,"yep","on track")</f>
        <v>on track</v>
      </c>
      <c r="Q11121" s="2">
        <f ca="1">IF(Proc[[#This Row],[DateClosed]]="",ABS(NETWORKDAYS(Proc[[#This Row],[DateOpened]],TODAY()))-1,ABS(NETWORKDAYS(Proc[[#This Row],[DateOpened]],Proc[[#This Row],[DateClosed]]))-1)</f>
        <v>1</v>
      </c>
      <c r="R11121" s="140" t="s">
        <v>774</v>
      </c>
      <c r="S11121" s="155"/>
      <c r="T11121" s="155"/>
    </row>
    <row r="11122" spans="1:20" hidden="1">
      <c r="A11122" s="164" t="s">
        <v>13427</v>
      </c>
      <c r="B11122" s="155" t="str">
        <f>IFERROR(VLOOKUP(Proc[[#This Row],[App]],Table2[],3,0),"open")</f>
        <v>open</v>
      </c>
      <c r="C11122" s="164" t="s">
        <v>369</v>
      </c>
      <c r="D11122" t="s">
        <v>13456</v>
      </c>
      <c r="E11122" t="s">
        <v>7449</v>
      </c>
      <c r="F11122" s="155" t="s">
        <v>7449</v>
      </c>
      <c r="G11122" s="164" t="s">
        <v>400</v>
      </c>
      <c r="H11122" s="155" t="str">
        <f>IF(Proc[[#This Row],[type]]="LFF (MDG-F)",MID(Proc[[#This Row],[Obj]],13,10),"")</f>
        <v/>
      </c>
      <c r="I11122" s="164"/>
      <c r="J11122" s="155" t="b">
        <f>Proc[[#This Row],[Requested]]=Proc[[#This Row],[CurrentParent]]</f>
        <v>1</v>
      </c>
      <c r="K11122" s="155" t="str">
        <f>IF(Proc[[#This Row],[Author]]="Marcela Urrego",VLOOKUP(LEFT(Proc[[#This Row],[Requested]],1),Table3[#All],2,0),VLOOKUP(Proc[[#This Row],[Author]],Table4[],2,0))</f>
        <v>EL</v>
      </c>
      <c r="L11122" s="155"/>
      <c r="M11122" s="140">
        <v>46139</v>
      </c>
      <c r="N11122" s="140"/>
      <c r="O11122" s="140"/>
      <c r="P11122" s="140" t="str">
        <f ca="1">IF(Proc[[#This Row],[DaysAgeing]]&gt;5,"yep","on track")</f>
        <v>on track</v>
      </c>
      <c r="Q11122" s="2">
        <f ca="1">IF(Proc[[#This Row],[DateClosed]]="",ABS(NETWORKDAYS(Proc[[#This Row],[DateOpened]],TODAY()))-1,ABS(NETWORKDAYS(Proc[[#This Row],[DateOpened]],Proc[[#This Row],[DateClosed]]))-1)</f>
        <v>1</v>
      </c>
      <c r="R11122" s="140" t="s">
        <v>774</v>
      </c>
      <c r="S11122" s="155"/>
      <c r="T11122" s="155"/>
    </row>
    <row r="11123" spans="1:20" hidden="1">
      <c r="A11123" s="164" t="s">
        <v>13427</v>
      </c>
      <c r="B11123" s="155" t="str">
        <f>IFERROR(VLOOKUP(Proc[[#This Row],[App]],Table2[],3,0),"open")</f>
        <v>open</v>
      </c>
      <c r="C11123" s="164" t="s">
        <v>369</v>
      </c>
      <c r="D11123" t="s">
        <v>13457</v>
      </c>
      <c r="E11123" t="s">
        <v>13534</v>
      </c>
      <c r="F11123" s="155" t="s">
        <v>13534</v>
      </c>
      <c r="G11123" s="164" t="s">
        <v>400</v>
      </c>
      <c r="H11123" s="155" t="str">
        <f>IF(Proc[[#This Row],[type]]="LFF (MDG-F)",MID(Proc[[#This Row],[Obj]],13,10),"")</f>
        <v/>
      </c>
      <c r="I11123" s="164"/>
      <c r="J11123" s="155" t="b">
        <f>Proc[[#This Row],[Requested]]=Proc[[#This Row],[CurrentParent]]</f>
        <v>1</v>
      </c>
      <c r="K11123" s="155" t="str">
        <f>IF(Proc[[#This Row],[Author]]="Marcela Urrego",VLOOKUP(LEFT(Proc[[#This Row],[Requested]],1),Table3[#All],2,0),VLOOKUP(Proc[[#This Row],[Author]],Table4[],2,0))</f>
        <v>EL</v>
      </c>
      <c r="L11123" s="155"/>
      <c r="M11123" s="140">
        <v>46139</v>
      </c>
      <c r="N11123" s="140"/>
      <c r="O11123" s="140"/>
      <c r="P11123" s="140" t="str">
        <f ca="1">IF(Proc[[#This Row],[DaysAgeing]]&gt;5,"yep","on track")</f>
        <v>on track</v>
      </c>
      <c r="Q11123" s="2">
        <f ca="1">IF(Proc[[#This Row],[DateClosed]]="",ABS(NETWORKDAYS(Proc[[#This Row],[DateOpened]],TODAY()))-1,ABS(NETWORKDAYS(Proc[[#This Row],[DateOpened]],Proc[[#This Row],[DateClosed]]))-1)</f>
        <v>1</v>
      </c>
      <c r="R11123" s="140" t="s">
        <v>774</v>
      </c>
      <c r="S11123" s="155"/>
      <c r="T11123" s="155"/>
    </row>
    <row r="11124" spans="1:20" hidden="1">
      <c r="A11124" s="164" t="s">
        <v>13427</v>
      </c>
      <c r="B11124" s="155" t="str">
        <f>IFERROR(VLOOKUP(Proc[[#This Row],[App]],Table2[],3,0),"open")</f>
        <v>open</v>
      </c>
      <c r="C11124" s="164" t="s">
        <v>369</v>
      </c>
      <c r="D11124" t="s">
        <v>13458</v>
      </c>
      <c r="E11124" t="s">
        <v>13535</v>
      </c>
      <c r="F11124" s="155" t="s">
        <v>13535</v>
      </c>
      <c r="G11124" s="164" t="s">
        <v>400</v>
      </c>
      <c r="H11124" s="155" t="str">
        <f>IF(Proc[[#This Row],[type]]="LFF (MDG-F)",MID(Proc[[#This Row],[Obj]],13,10),"")</f>
        <v/>
      </c>
      <c r="I11124" s="164"/>
      <c r="J11124" s="155" t="b">
        <f>Proc[[#This Row],[Requested]]=Proc[[#This Row],[CurrentParent]]</f>
        <v>1</v>
      </c>
      <c r="K11124" s="155" t="str">
        <f>IF(Proc[[#This Row],[Author]]="Marcela Urrego",VLOOKUP(LEFT(Proc[[#This Row],[Requested]],1),Table3[#All],2,0),VLOOKUP(Proc[[#This Row],[Author]],Table4[],2,0))</f>
        <v>EL</v>
      </c>
      <c r="L11124" s="155"/>
      <c r="M11124" s="140">
        <v>46139</v>
      </c>
      <c r="N11124" s="140"/>
      <c r="O11124" s="140"/>
      <c r="P11124" s="140" t="str">
        <f ca="1">IF(Proc[[#This Row],[DaysAgeing]]&gt;5,"yep","on track")</f>
        <v>on track</v>
      </c>
      <c r="Q11124" s="2">
        <f ca="1">IF(Proc[[#This Row],[DateClosed]]="",ABS(NETWORKDAYS(Proc[[#This Row],[DateOpened]],TODAY()))-1,ABS(NETWORKDAYS(Proc[[#This Row],[DateOpened]],Proc[[#This Row],[DateClosed]]))-1)</f>
        <v>1</v>
      </c>
      <c r="R11124" s="140" t="s">
        <v>774</v>
      </c>
      <c r="S11124" s="155"/>
      <c r="T11124" s="155"/>
    </row>
    <row r="11125" spans="1:20" hidden="1">
      <c r="A11125" s="164" t="s">
        <v>13427</v>
      </c>
      <c r="B11125" s="155" t="str">
        <f>IFERROR(VLOOKUP(Proc[[#This Row],[App]],Table2[],3,0),"open")</f>
        <v>open</v>
      </c>
      <c r="C11125" s="164" t="s">
        <v>369</v>
      </c>
      <c r="D11125" t="s">
        <v>13459</v>
      </c>
      <c r="E11125" t="s">
        <v>13535</v>
      </c>
      <c r="F11125" s="155" t="s">
        <v>13535</v>
      </c>
      <c r="G11125" s="164" t="s">
        <v>400</v>
      </c>
      <c r="H11125" s="155" t="str">
        <f>IF(Proc[[#This Row],[type]]="LFF (MDG-F)",MID(Proc[[#This Row],[Obj]],13,10),"")</f>
        <v/>
      </c>
      <c r="I11125" s="164"/>
      <c r="J11125" s="155" t="b">
        <f>Proc[[#This Row],[Requested]]=Proc[[#This Row],[CurrentParent]]</f>
        <v>1</v>
      </c>
      <c r="K11125" s="155" t="str">
        <f>IF(Proc[[#This Row],[Author]]="Marcela Urrego",VLOOKUP(LEFT(Proc[[#This Row],[Requested]],1),Table3[#All],2,0),VLOOKUP(Proc[[#This Row],[Author]],Table4[],2,0))</f>
        <v>EL</v>
      </c>
      <c r="L11125" s="155"/>
      <c r="M11125" s="140">
        <v>46139</v>
      </c>
      <c r="N11125" s="140"/>
      <c r="O11125" s="140"/>
      <c r="P11125" s="140" t="str">
        <f ca="1">IF(Proc[[#This Row],[DaysAgeing]]&gt;5,"yep","on track")</f>
        <v>on track</v>
      </c>
      <c r="Q11125" s="2">
        <f ca="1">IF(Proc[[#This Row],[DateClosed]]="",ABS(NETWORKDAYS(Proc[[#This Row],[DateOpened]],TODAY()))-1,ABS(NETWORKDAYS(Proc[[#This Row],[DateOpened]],Proc[[#This Row],[DateClosed]]))-1)</f>
        <v>1</v>
      </c>
      <c r="R11125" s="140" t="s">
        <v>774</v>
      </c>
      <c r="S11125" s="155"/>
      <c r="T11125" s="155"/>
    </row>
    <row r="11126" spans="1:20" hidden="1">
      <c r="A11126" s="164" t="s">
        <v>13427</v>
      </c>
      <c r="B11126" s="155" t="str">
        <f>IFERROR(VLOOKUP(Proc[[#This Row],[App]],Table2[],3,0),"open")</f>
        <v>open</v>
      </c>
      <c r="C11126" s="164" t="s">
        <v>369</v>
      </c>
      <c r="D11126" t="s">
        <v>13855</v>
      </c>
      <c r="E11126" t="s">
        <v>13535</v>
      </c>
      <c r="F11126" s="164" t="s">
        <v>13535</v>
      </c>
      <c r="G11126" s="164" t="s">
        <v>400</v>
      </c>
      <c r="H11126" s="155" t="str">
        <f>IF(Proc[[#This Row],[type]]="LFF (MDG-F)",MID(Proc[[#This Row],[Obj]],13,10),"")</f>
        <v/>
      </c>
      <c r="I11126" s="164"/>
      <c r="J11126" s="155" t="b">
        <f>Proc[[#This Row],[Requested]]=Proc[[#This Row],[CurrentParent]]</f>
        <v>1</v>
      </c>
      <c r="K11126" s="155" t="str">
        <f>IF(Proc[[#This Row],[Author]]="Marcela Urrego",VLOOKUP(LEFT(Proc[[#This Row],[Requested]],1),Table3[#All],2,0),VLOOKUP(Proc[[#This Row],[Author]],Table4[],2,0))</f>
        <v>EL</v>
      </c>
      <c r="L11126" s="155"/>
      <c r="M11126" s="140">
        <v>46139</v>
      </c>
      <c r="N11126" s="140"/>
      <c r="O11126" s="140"/>
      <c r="P11126" s="140" t="str">
        <f ca="1">IF(Proc[[#This Row],[DaysAgeing]]&gt;5,"yep","on track")</f>
        <v>on track</v>
      </c>
      <c r="Q11126" s="2">
        <f ca="1">IF(Proc[[#This Row],[DateClosed]]="",ABS(NETWORKDAYS(Proc[[#This Row],[DateOpened]],TODAY()))-1,ABS(NETWORKDAYS(Proc[[#This Row],[DateOpened]],Proc[[#This Row],[DateClosed]]))-1)</f>
        <v>1</v>
      </c>
      <c r="R11126" s="140" t="s">
        <v>774</v>
      </c>
      <c r="S11126" s="155"/>
      <c r="T11126" s="155"/>
    </row>
    <row r="11127" spans="1:20" hidden="1">
      <c r="A11127" s="164" t="s">
        <v>13427</v>
      </c>
      <c r="B11127" s="155" t="str">
        <f>IFERROR(VLOOKUP(Proc[[#This Row],[App]],Table2[],3,0),"open")</f>
        <v>open</v>
      </c>
      <c r="C11127" s="164" t="s">
        <v>369</v>
      </c>
      <c r="D11127" t="s">
        <v>13460</v>
      </c>
      <c r="E11127" t="s">
        <v>13535</v>
      </c>
      <c r="F11127" s="155" t="s">
        <v>13535</v>
      </c>
      <c r="G11127" s="164" t="s">
        <v>400</v>
      </c>
      <c r="H11127" s="155" t="str">
        <f>IF(Proc[[#This Row],[type]]="LFF (MDG-F)",MID(Proc[[#This Row],[Obj]],13,10),"")</f>
        <v/>
      </c>
      <c r="I11127" s="164"/>
      <c r="J11127" s="155" t="b">
        <f>Proc[[#This Row],[Requested]]=Proc[[#This Row],[CurrentParent]]</f>
        <v>1</v>
      </c>
      <c r="K11127" s="155" t="str">
        <f>IF(Proc[[#This Row],[Author]]="Marcela Urrego",VLOOKUP(LEFT(Proc[[#This Row],[Requested]],1),Table3[#All],2,0),VLOOKUP(Proc[[#This Row],[Author]],Table4[],2,0))</f>
        <v>EL</v>
      </c>
      <c r="L11127" s="155"/>
      <c r="M11127" s="140">
        <v>46139</v>
      </c>
      <c r="N11127" s="140"/>
      <c r="O11127" s="140"/>
      <c r="P11127" s="140" t="str">
        <f ca="1">IF(Proc[[#This Row],[DaysAgeing]]&gt;5,"yep","on track")</f>
        <v>on track</v>
      </c>
      <c r="Q11127" s="2">
        <f ca="1">IF(Proc[[#This Row],[DateClosed]]="",ABS(NETWORKDAYS(Proc[[#This Row],[DateOpened]],TODAY()))-1,ABS(NETWORKDAYS(Proc[[#This Row],[DateOpened]],Proc[[#This Row],[DateClosed]]))-1)</f>
        <v>1</v>
      </c>
      <c r="R11127" s="140" t="s">
        <v>774</v>
      </c>
      <c r="S11127" s="155"/>
      <c r="T11127" s="155"/>
    </row>
    <row r="11128" spans="1:20" hidden="1">
      <c r="A11128" s="164" t="s">
        <v>13427</v>
      </c>
      <c r="B11128" s="155" t="str">
        <f>IFERROR(VLOOKUP(Proc[[#This Row],[App]],Table2[],3,0),"open")</f>
        <v>open</v>
      </c>
      <c r="C11128" s="164" t="s">
        <v>369</v>
      </c>
      <c r="D11128" t="s">
        <v>13856</v>
      </c>
      <c r="E11128" t="s">
        <v>13535</v>
      </c>
      <c r="F11128" s="164" t="s">
        <v>13535</v>
      </c>
      <c r="G11128" s="164" t="s">
        <v>400</v>
      </c>
      <c r="H11128" s="155" t="str">
        <f>IF(Proc[[#This Row],[type]]="LFF (MDG-F)",MID(Proc[[#This Row],[Obj]],13,10),"")</f>
        <v/>
      </c>
      <c r="I11128" s="164"/>
      <c r="J11128" s="155" t="b">
        <f>Proc[[#This Row],[Requested]]=Proc[[#This Row],[CurrentParent]]</f>
        <v>1</v>
      </c>
      <c r="K11128" s="155" t="str">
        <f>IF(Proc[[#This Row],[Author]]="Marcela Urrego",VLOOKUP(LEFT(Proc[[#This Row],[Requested]],1),Table3[#All],2,0),VLOOKUP(Proc[[#This Row],[Author]],Table4[],2,0))</f>
        <v>EL</v>
      </c>
      <c r="L11128" s="155"/>
      <c r="M11128" s="140">
        <v>46139</v>
      </c>
      <c r="N11128" s="140"/>
      <c r="O11128" s="140"/>
      <c r="P11128" s="140" t="str">
        <f ca="1">IF(Proc[[#This Row],[DaysAgeing]]&gt;5,"yep","on track")</f>
        <v>on track</v>
      </c>
      <c r="Q11128" s="2">
        <f ca="1">IF(Proc[[#This Row],[DateClosed]]="",ABS(NETWORKDAYS(Proc[[#This Row],[DateOpened]],TODAY()))-1,ABS(NETWORKDAYS(Proc[[#This Row],[DateOpened]],Proc[[#This Row],[DateClosed]]))-1)</f>
        <v>1</v>
      </c>
      <c r="R11128" s="140" t="s">
        <v>774</v>
      </c>
      <c r="S11128" s="155"/>
      <c r="T11128" s="155"/>
    </row>
    <row r="11129" spans="1:20" hidden="1">
      <c r="A11129" s="164" t="s">
        <v>13427</v>
      </c>
      <c r="B11129" s="155" t="str">
        <f>IFERROR(VLOOKUP(Proc[[#This Row],[App]],Table2[],3,0),"open")</f>
        <v>open</v>
      </c>
      <c r="C11129" s="164" t="s">
        <v>369</v>
      </c>
      <c r="D11129" t="s">
        <v>13857</v>
      </c>
      <c r="E11129" t="s">
        <v>13535</v>
      </c>
      <c r="F11129" s="164" t="s">
        <v>13535</v>
      </c>
      <c r="G11129" s="164" t="s">
        <v>400</v>
      </c>
      <c r="H11129" s="155" t="str">
        <f>IF(Proc[[#This Row],[type]]="LFF (MDG-F)",MID(Proc[[#This Row],[Obj]],13,10),"")</f>
        <v/>
      </c>
      <c r="I11129" s="164"/>
      <c r="J11129" s="155" t="b">
        <f>Proc[[#This Row],[Requested]]=Proc[[#This Row],[CurrentParent]]</f>
        <v>1</v>
      </c>
      <c r="K11129" s="155" t="str">
        <f>IF(Proc[[#This Row],[Author]]="Marcela Urrego",VLOOKUP(LEFT(Proc[[#This Row],[Requested]],1),Table3[#All],2,0),VLOOKUP(Proc[[#This Row],[Author]],Table4[],2,0))</f>
        <v>EL</v>
      </c>
      <c r="L11129" s="155"/>
      <c r="M11129" s="140">
        <v>46139</v>
      </c>
      <c r="N11129" s="140"/>
      <c r="O11129" s="140"/>
      <c r="P11129" s="140" t="str">
        <f ca="1">IF(Proc[[#This Row],[DaysAgeing]]&gt;5,"yep","on track")</f>
        <v>on track</v>
      </c>
      <c r="Q11129" s="2">
        <f ca="1">IF(Proc[[#This Row],[DateClosed]]="",ABS(NETWORKDAYS(Proc[[#This Row],[DateOpened]],TODAY()))-1,ABS(NETWORKDAYS(Proc[[#This Row],[DateOpened]],Proc[[#This Row],[DateClosed]]))-1)</f>
        <v>1</v>
      </c>
      <c r="R11129" s="140" t="s">
        <v>774</v>
      </c>
      <c r="S11129" s="155"/>
      <c r="T11129" s="155"/>
    </row>
    <row r="11130" spans="1:20" hidden="1">
      <c r="A11130" s="164" t="s">
        <v>13427</v>
      </c>
      <c r="B11130" s="155" t="str">
        <f>IFERROR(VLOOKUP(Proc[[#This Row],[App]],Table2[],3,0),"open")</f>
        <v>open</v>
      </c>
      <c r="C11130" s="164" t="s">
        <v>369</v>
      </c>
      <c r="D11130" t="s">
        <v>13461</v>
      </c>
      <c r="E11130" t="s">
        <v>13535</v>
      </c>
      <c r="F11130" s="155" t="s">
        <v>13535</v>
      </c>
      <c r="G11130" s="164" t="s">
        <v>400</v>
      </c>
      <c r="H11130" s="155" t="str">
        <f>IF(Proc[[#This Row],[type]]="LFF (MDG-F)",MID(Proc[[#This Row],[Obj]],13,10),"")</f>
        <v/>
      </c>
      <c r="I11130" s="164"/>
      <c r="J11130" s="155" t="b">
        <f>Proc[[#This Row],[Requested]]=Proc[[#This Row],[CurrentParent]]</f>
        <v>1</v>
      </c>
      <c r="K11130" s="155" t="str">
        <f>IF(Proc[[#This Row],[Author]]="Marcela Urrego",VLOOKUP(LEFT(Proc[[#This Row],[Requested]],1),Table3[#All],2,0),VLOOKUP(Proc[[#This Row],[Author]],Table4[],2,0))</f>
        <v>EL</v>
      </c>
      <c r="L11130" s="155"/>
      <c r="M11130" s="140">
        <v>46139</v>
      </c>
      <c r="N11130" s="140"/>
      <c r="O11130" s="140"/>
      <c r="P11130" s="140" t="str">
        <f ca="1">IF(Proc[[#This Row],[DaysAgeing]]&gt;5,"yep","on track")</f>
        <v>on track</v>
      </c>
      <c r="Q11130" s="2">
        <f ca="1">IF(Proc[[#This Row],[DateClosed]]="",ABS(NETWORKDAYS(Proc[[#This Row],[DateOpened]],TODAY()))-1,ABS(NETWORKDAYS(Proc[[#This Row],[DateOpened]],Proc[[#This Row],[DateClosed]]))-1)</f>
        <v>1</v>
      </c>
      <c r="R11130" s="140" t="s">
        <v>774</v>
      </c>
      <c r="S11130" s="155"/>
      <c r="T11130" s="155"/>
    </row>
    <row r="11131" spans="1:20" hidden="1">
      <c r="A11131" s="164" t="s">
        <v>13427</v>
      </c>
      <c r="B11131" s="155" t="str">
        <f>IFERROR(VLOOKUP(Proc[[#This Row],[App]],Table2[],3,0),"open")</f>
        <v>open</v>
      </c>
      <c r="C11131" s="164" t="s">
        <v>369</v>
      </c>
      <c r="D11131" t="s">
        <v>13462</v>
      </c>
      <c r="E11131" t="s">
        <v>13535</v>
      </c>
      <c r="F11131" s="155" t="s">
        <v>13535</v>
      </c>
      <c r="G11131" s="164" t="s">
        <v>400</v>
      </c>
      <c r="H11131" s="155" t="str">
        <f>IF(Proc[[#This Row],[type]]="LFF (MDG-F)",MID(Proc[[#This Row],[Obj]],13,10),"")</f>
        <v/>
      </c>
      <c r="I11131" s="164"/>
      <c r="J11131" s="155" t="b">
        <f>Proc[[#This Row],[Requested]]=Proc[[#This Row],[CurrentParent]]</f>
        <v>1</v>
      </c>
      <c r="K11131" s="155" t="str">
        <f>IF(Proc[[#This Row],[Author]]="Marcela Urrego",VLOOKUP(LEFT(Proc[[#This Row],[Requested]],1),Table3[#All],2,0),VLOOKUP(Proc[[#This Row],[Author]],Table4[],2,0))</f>
        <v>EL</v>
      </c>
      <c r="L11131" s="155"/>
      <c r="M11131" s="140">
        <v>46139</v>
      </c>
      <c r="N11131" s="140"/>
      <c r="O11131" s="140"/>
      <c r="P11131" s="140" t="str">
        <f ca="1">IF(Proc[[#This Row],[DaysAgeing]]&gt;5,"yep","on track")</f>
        <v>on track</v>
      </c>
      <c r="Q11131" s="2">
        <f ca="1">IF(Proc[[#This Row],[DateClosed]]="",ABS(NETWORKDAYS(Proc[[#This Row],[DateOpened]],TODAY()))-1,ABS(NETWORKDAYS(Proc[[#This Row],[DateOpened]],Proc[[#This Row],[DateClosed]]))-1)</f>
        <v>1</v>
      </c>
      <c r="R11131" s="140" t="s">
        <v>774</v>
      </c>
      <c r="S11131" s="155"/>
      <c r="T11131" s="155"/>
    </row>
    <row r="11132" spans="1:20" hidden="1">
      <c r="A11132" s="164" t="s">
        <v>13427</v>
      </c>
      <c r="B11132" s="155" t="str">
        <f>IFERROR(VLOOKUP(Proc[[#This Row],[App]],Table2[],3,0),"open")</f>
        <v>open</v>
      </c>
      <c r="C11132" s="164" t="s">
        <v>369</v>
      </c>
      <c r="D11132" t="s">
        <v>13463</v>
      </c>
      <c r="E11132" t="s">
        <v>13535</v>
      </c>
      <c r="F11132" s="155" t="s">
        <v>13535</v>
      </c>
      <c r="G11132" s="164" t="s">
        <v>400</v>
      </c>
      <c r="H11132" s="155" t="str">
        <f>IF(Proc[[#This Row],[type]]="LFF (MDG-F)",MID(Proc[[#This Row],[Obj]],13,10),"")</f>
        <v/>
      </c>
      <c r="I11132" s="164"/>
      <c r="J11132" s="155" t="b">
        <f>Proc[[#This Row],[Requested]]=Proc[[#This Row],[CurrentParent]]</f>
        <v>1</v>
      </c>
      <c r="K11132" s="155" t="str">
        <f>IF(Proc[[#This Row],[Author]]="Marcela Urrego",VLOOKUP(LEFT(Proc[[#This Row],[Requested]],1),Table3[#All],2,0),VLOOKUP(Proc[[#This Row],[Author]],Table4[],2,0))</f>
        <v>EL</v>
      </c>
      <c r="L11132" s="155"/>
      <c r="M11132" s="140">
        <v>46139</v>
      </c>
      <c r="N11132" s="140"/>
      <c r="O11132" s="140"/>
      <c r="P11132" s="140" t="str">
        <f ca="1">IF(Proc[[#This Row],[DaysAgeing]]&gt;5,"yep","on track")</f>
        <v>on track</v>
      </c>
      <c r="Q11132" s="2">
        <f ca="1">IF(Proc[[#This Row],[DateClosed]]="",ABS(NETWORKDAYS(Proc[[#This Row],[DateOpened]],TODAY()))-1,ABS(NETWORKDAYS(Proc[[#This Row],[DateOpened]],Proc[[#This Row],[DateClosed]]))-1)</f>
        <v>1</v>
      </c>
      <c r="R11132" s="140" t="s">
        <v>774</v>
      </c>
      <c r="S11132" s="155"/>
      <c r="T11132" s="155"/>
    </row>
    <row r="11133" spans="1:20" hidden="1">
      <c r="A11133" s="164" t="s">
        <v>13427</v>
      </c>
      <c r="B11133" s="155" t="str">
        <f>IFERROR(VLOOKUP(Proc[[#This Row],[App]],Table2[],3,0),"open")</f>
        <v>open</v>
      </c>
      <c r="C11133" s="164" t="s">
        <v>369</v>
      </c>
      <c r="D11133" t="s">
        <v>13464</v>
      </c>
      <c r="E11133" t="s">
        <v>13535</v>
      </c>
      <c r="F11133" s="155" t="s">
        <v>13535</v>
      </c>
      <c r="G11133" s="164" t="s">
        <v>400</v>
      </c>
      <c r="H11133" s="155" t="str">
        <f>IF(Proc[[#This Row],[type]]="LFF (MDG-F)",MID(Proc[[#This Row],[Obj]],13,10),"")</f>
        <v/>
      </c>
      <c r="I11133" s="164"/>
      <c r="J11133" s="155" t="b">
        <f>Proc[[#This Row],[Requested]]=Proc[[#This Row],[CurrentParent]]</f>
        <v>1</v>
      </c>
      <c r="K11133" s="155" t="str">
        <f>IF(Proc[[#This Row],[Author]]="Marcela Urrego",VLOOKUP(LEFT(Proc[[#This Row],[Requested]],1),Table3[#All],2,0),VLOOKUP(Proc[[#This Row],[Author]],Table4[],2,0))</f>
        <v>EL</v>
      </c>
      <c r="L11133" s="155"/>
      <c r="M11133" s="140">
        <v>46139</v>
      </c>
      <c r="N11133" s="140"/>
      <c r="O11133" s="140"/>
      <c r="P11133" s="140" t="str">
        <f ca="1">IF(Proc[[#This Row],[DaysAgeing]]&gt;5,"yep","on track")</f>
        <v>on track</v>
      </c>
      <c r="Q11133" s="2">
        <f ca="1">IF(Proc[[#This Row],[DateClosed]]="",ABS(NETWORKDAYS(Proc[[#This Row],[DateOpened]],TODAY()))-1,ABS(NETWORKDAYS(Proc[[#This Row],[DateOpened]],Proc[[#This Row],[DateClosed]]))-1)</f>
        <v>1</v>
      </c>
      <c r="R11133" s="140" t="s">
        <v>774</v>
      </c>
      <c r="S11133" s="155"/>
      <c r="T11133" s="155"/>
    </row>
    <row r="11134" spans="1:20" hidden="1">
      <c r="A11134" s="164" t="s">
        <v>13427</v>
      </c>
      <c r="B11134" s="155" t="str">
        <f>IFERROR(VLOOKUP(Proc[[#This Row],[App]],Table2[],3,0),"open")</f>
        <v>open</v>
      </c>
      <c r="C11134" s="164" t="s">
        <v>369</v>
      </c>
      <c r="D11134" t="s">
        <v>13465</v>
      </c>
      <c r="E11134" t="s">
        <v>13535</v>
      </c>
      <c r="F11134" s="155" t="s">
        <v>13535</v>
      </c>
      <c r="G11134" s="164" t="s">
        <v>400</v>
      </c>
      <c r="H11134" s="155" t="str">
        <f>IF(Proc[[#This Row],[type]]="LFF (MDG-F)",MID(Proc[[#This Row],[Obj]],13,10),"")</f>
        <v/>
      </c>
      <c r="I11134" s="164"/>
      <c r="J11134" s="155" t="b">
        <f>Proc[[#This Row],[Requested]]=Proc[[#This Row],[CurrentParent]]</f>
        <v>1</v>
      </c>
      <c r="K11134" s="155" t="str">
        <f>IF(Proc[[#This Row],[Author]]="Marcela Urrego",VLOOKUP(LEFT(Proc[[#This Row],[Requested]],1),Table3[#All],2,0),VLOOKUP(Proc[[#This Row],[Author]],Table4[],2,0))</f>
        <v>EL</v>
      </c>
      <c r="L11134" s="155"/>
      <c r="M11134" s="140">
        <v>46139</v>
      </c>
      <c r="N11134" s="140"/>
      <c r="O11134" s="140"/>
      <c r="P11134" s="140" t="str">
        <f ca="1">IF(Proc[[#This Row],[DaysAgeing]]&gt;5,"yep","on track")</f>
        <v>on track</v>
      </c>
      <c r="Q11134" s="2">
        <f ca="1">IF(Proc[[#This Row],[DateClosed]]="",ABS(NETWORKDAYS(Proc[[#This Row],[DateOpened]],TODAY()))-1,ABS(NETWORKDAYS(Proc[[#This Row],[DateOpened]],Proc[[#This Row],[DateClosed]]))-1)</f>
        <v>1</v>
      </c>
      <c r="R11134" s="140" t="s">
        <v>774</v>
      </c>
      <c r="S11134" s="155"/>
      <c r="T11134" s="155"/>
    </row>
    <row r="11135" spans="1:20" hidden="1">
      <c r="A11135" s="164" t="s">
        <v>13427</v>
      </c>
      <c r="B11135" s="155" t="str">
        <f>IFERROR(VLOOKUP(Proc[[#This Row],[App]],Table2[],3,0),"open")</f>
        <v>open</v>
      </c>
      <c r="C11135" s="164" t="s">
        <v>369</v>
      </c>
      <c r="D11135" t="s">
        <v>13466</v>
      </c>
      <c r="E11135" t="s">
        <v>13535</v>
      </c>
      <c r="F11135" s="155" t="s">
        <v>13535</v>
      </c>
      <c r="G11135" s="164" t="s">
        <v>400</v>
      </c>
      <c r="H11135" s="155" t="str">
        <f>IF(Proc[[#This Row],[type]]="LFF (MDG-F)",MID(Proc[[#This Row],[Obj]],13,10),"")</f>
        <v/>
      </c>
      <c r="I11135" s="164"/>
      <c r="J11135" s="155" t="b">
        <f>Proc[[#This Row],[Requested]]=Proc[[#This Row],[CurrentParent]]</f>
        <v>1</v>
      </c>
      <c r="K11135" s="155" t="str">
        <f>IF(Proc[[#This Row],[Author]]="Marcela Urrego",VLOOKUP(LEFT(Proc[[#This Row],[Requested]],1),Table3[#All],2,0),VLOOKUP(Proc[[#This Row],[Author]],Table4[],2,0))</f>
        <v>EL</v>
      </c>
      <c r="L11135" s="155"/>
      <c r="M11135" s="140">
        <v>46139</v>
      </c>
      <c r="N11135" s="140"/>
      <c r="O11135" s="140"/>
      <c r="P11135" s="140" t="str">
        <f ca="1">IF(Proc[[#This Row],[DaysAgeing]]&gt;5,"yep","on track")</f>
        <v>on track</v>
      </c>
      <c r="Q11135" s="2">
        <f ca="1">IF(Proc[[#This Row],[DateClosed]]="",ABS(NETWORKDAYS(Proc[[#This Row],[DateOpened]],TODAY()))-1,ABS(NETWORKDAYS(Proc[[#This Row],[DateOpened]],Proc[[#This Row],[DateClosed]]))-1)</f>
        <v>1</v>
      </c>
      <c r="R11135" s="140" t="s">
        <v>774</v>
      </c>
      <c r="S11135" s="155"/>
      <c r="T11135" s="155"/>
    </row>
    <row r="11136" spans="1:20" hidden="1">
      <c r="A11136" s="164" t="s">
        <v>13427</v>
      </c>
      <c r="B11136" s="155" t="str">
        <f>IFERROR(VLOOKUP(Proc[[#This Row],[App]],Table2[],3,0),"open")</f>
        <v>open</v>
      </c>
      <c r="C11136" s="164" t="s">
        <v>369</v>
      </c>
      <c r="D11136" t="s">
        <v>13467</v>
      </c>
      <c r="E11136" t="s">
        <v>13535</v>
      </c>
      <c r="F11136" s="155" t="s">
        <v>13535</v>
      </c>
      <c r="G11136" s="164" t="s">
        <v>400</v>
      </c>
      <c r="H11136" s="155" t="str">
        <f>IF(Proc[[#This Row],[type]]="LFF (MDG-F)",MID(Proc[[#This Row],[Obj]],13,10),"")</f>
        <v/>
      </c>
      <c r="I11136" s="164"/>
      <c r="J11136" s="155" t="b">
        <f>Proc[[#This Row],[Requested]]=Proc[[#This Row],[CurrentParent]]</f>
        <v>1</v>
      </c>
      <c r="K11136" s="155" t="str">
        <f>IF(Proc[[#This Row],[Author]]="Marcela Urrego",VLOOKUP(LEFT(Proc[[#This Row],[Requested]],1),Table3[#All],2,0),VLOOKUP(Proc[[#This Row],[Author]],Table4[],2,0))</f>
        <v>EL</v>
      </c>
      <c r="L11136" s="155"/>
      <c r="M11136" s="140">
        <v>46139</v>
      </c>
      <c r="N11136" s="140"/>
      <c r="O11136" s="140"/>
      <c r="P11136" s="140" t="str">
        <f ca="1">IF(Proc[[#This Row],[DaysAgeing]]&gt;5,"yep","on track")</f>
        <v>on track</v>
      </c>
      <c r="Q11136" s="2">
        <f ca="1">IF(Proc[[#This Row],[DateClosed]]="",ABS(NETWORKDAYS(Proc[[#This Row],[DateOpened]],TODAY()))-1,ABS(NETWORKDAYS(Proc[[#This Row],[DateOpened]],Proc[[#This Row],[DateClosed]]))-1)</f>
        <v>1</v>
      </c>
      <c r="R11136" s="140" t="s">
        <v>774</v>
      </c>
      <c r="S11136" s="155"/>
      <c r="T11136" s="155"/>
    </row>
    <row r="11137" spans="1:20" hidden="1">
      <c r="A11137" s="164" t="s">
        <v>13427</v>
      </c>
      <c r="B11137" s="155" t="str">
        <f>IFERROR(VLOOKUP(Proc[[#This Row],[App]],Table2[],3,0),"open")</f>
        <v>open</v>
      </c>
      <c r="C11137" s="164" t="s">
        <v>377</v>
      </c>
      <c r="D11137" t="s">
        <v>13861</v>
      </c>
      <c r="E11137" t="s">
        <v>13535</v>
      </c>
      <c r="F11137" s="155" t="s">
        <v>5114</v>
      </c>
      <c r="G11137" s="164" t="s">
        <v>400</v>
      </c>
      <c r="H11137" s="155" t="str">
        <f>IF(Proc[[#This Row],[type]]="LFF (MDG-F)",MID(Proc[[#This Row],[Obj]],13,10),"")</f>
        <v/>
      </c>
      <c r="I11137" s="164"/>
      <c r="J11137" s="155" t="b">
        <f>Proc[[#This Row],[Requested]]=Proc[[#This Row],[CurrentParent]]</f>
        <v>0</v>
      </c>
      <c r="K11137" s="155" t="str">
        <f>IF(Proc[[#This Row],[Author]]="Marcela Urrego",VLOOKUP(LEFT(Proc[[#This Row],[Requested]],1),Table3[#All],2,0),VLOOKUP(Proc[[#This Row],[Author]],Table4[],2,0))</f>
        <v>EL</v>
      </c>
      <c r="L11137" s="155"/>
      <c r="M11137" s="140">
        <v>46139</v>
      </c>
      <c r="N11137" s="140"/>
      <c r="O11137" s="140"/>
      <c r="P11137" s="140" t="str">
        <f ca="1">IF(Proc[[#This Row],[DaysAgeing]]&gt;5,"yep","on track")</f>
        <v>on track</v>
      </c>
      <c r="Q11137" s="2">
        <f ca="1">IF(Proc[[#This Row],[DateClosed]]="",ABS(NETWORKDAYS(Proc[[#This Row],[DateOpened]],TODAY()))-1,ABS(NETWORKDAYS(Proc[[#This Row],[DateOpened]],Proc[[#This Row],[DateClosed]]))-1)</f>
        <v>1</v>
      </c>
      <c r="R11137" s="140" t="s">
        <v>774</v>
      </c>
      <c r="S11137" s="155"/>
      <c r="T11137" s="155"/>
    </row>
    <row r="11138" spans="1:20" hidden="1">
      <c r="A11138" s="164" t="s">
        <v>13427</v>
      </c>
      <c r="B11138" s="155" t="str">
        <f>IFERROR(VLOOKUP(Proc[[#This Row],[App]],Table2[],3,0),"open")</f>
        <v>open</v>
      </c>
      <c r="C11138" s="164" t="s">
        <v>369</v>
      </c>
      <c r="D11138" t="s">
        <v>13858</v>
      </c>
      <c r="E11138" t="s">
        <v>13535</v>
      </c>
      <c r="F11138" s="164" t="s">
        <v>13535</v>
      </c>
      <c r="G11138" s="164" t="s">
        <v>400</v>
      </c>
      <c r="H11138" s="155" t="str">
        <f>IF(Proc[[#This Row],[type]]="LFF (MDG-F)",MID(Proc[[#This Row],[Obj]],13,10),"")</f>
        <v/>
      </c>
      <c r="I11138" s="164"/>
      <c r="J11138" s="155" t="b">
        <f>Proc[[#This Row],[Requested]]=Proc[[#This Row],[CurrentParent]]</f>
        <v>1</v>
      </c>
      <c r="K11138" s="155" t="str">
        <f>IF(Proc[[#This Row],[Author]]="Marcela Urrego",VLOOKUP(LEFT(Proc[[#This Row],[Requested]],1),Table3[#All],2,0),VLOOKUP(Proc[[#This Row],[Author]],Table4[],2,0))</f>
        <v>EL</v>
      </c>
      <c r="L11138" s="155"/>
      <c r="M11138" s="140">
        <v>46139</v>
      </c>
      <c r="N11138" s="140"/>
      <c r="O11138" s="140"/>
      <c r="P11138" s="140" t="str">
        <f ca="1">IF(Proc[[#This Row],[DaysAgeing]]&gt;5,"yep","on track")</f>
        <v>on track</v>
      </c>
      <c r="Q11138" s="2">
        <f ca="1">IF(Proc[[#This Row],[DateClosed]]="",ABS(NETWORKDAYS(Proc[[#This Row],[DateOpened]],TODAY()))-1,ABS(NETWORKDAYS(Proc[[#This Row],[DateOpened]],Proc[[#This Row],[DateClosed]]))-1)</f>
        <v>1</v>
      </c>
      <c r="R11138" s="140" t="s">
        <v>774</v>
      </c>
      <c r="S11138" s="155"/>
      <c r="T11138" s="155"/>
    </row>
    <row r="11139" spans="1:20" hidden="1">
      <c r="A11139" s="164" t="s">
        <v>13427</v>
      </c>
      <c r="B11139" s="155" t="str">
        <f>IFERROR(VLOOKUP(Proc[[#This Row],[App]],Table2[],3,0),"open")</f>
        <v>open</v>
      </c>
      <c r="C11139" s="164" t="s">
        <v>369</v>
      </c>
      <c r="D11139" t="s">
        <v>13859</v>
      </c>
      <c r="E11139" t="s">
        <v>13535</v>
      </c>
      <c r="F11139" s="164" t="s">
        <v>13535</v>
      </c>
      <c r="G11139" s="164" t="s">
        <v>400</v>
      </c>
      <c r="H11139" s="155" t="str">
        <f>IF(Proc[[#This Row],[type]]="LFF (MDG-F)",MID(Proc[[#This Row],[Obj]],13,10),"")</f>
        <v/>
      </c>
      <c r="I11139" s="164"/>
      <c r="J11139" s="155" t="b">
        <f>Proc[[#This Row],[Requested]]=Proc[[#This Row],[CurrentParent]]</f>
        <v>1</v>
      </c>
      <c r="K11139" s="155" t="str">
        <f>IF(Proc[[#This Row],[Author]]="Marcela Urrego",VLOOKUP(LEFT(Proc[[#This Row],[Requested]],1),Table3[#All],2,0),VLOOKUP(Proc[[#This Row],[Author]],Table4[],2,0))</f>
        <v>EL</v>
      </c>
      <c r="L11139" s="155"/>
      <c r="M11139" s="140">
        <v>46139</v>
      </c>
      <c r="N11139" s="140"/>
      <c r="O11139" s="140"/>
      <c r="P11139" s="140" t="str">
        <f ca="1">IF(Proc[[#This Row],[DaysAgeing]]&gt;5,"yep","on track")</f>
        <v>on track</v>
      </c>
      <c r="Q11139" s="2">
        <f ca="1">IF(Proc[[#This Row],[DateClosed]]="",ABS(NETWORKDAYS(Proc[[#This Row],[DateOpened]],TODAY()))-1,ABS(NETWORKDAYS(Proc[[#This Row],[DateOpened]],Proc[[#This Row],[DateClosed]]))-1)</f>
        <v>1</v>
      </c>
      <c r="R11139" s="140" t="s">
        <v>774</v>
      </c>
      <c r="S11139" s="155"/>
      <c r="T11139" s="155"/>
    </row>
    <row r="11140" spans="1:20" hidden="1">
      <c r="A11140" s="164" t="s">
        <v>13427</v>
      </c>
      <c r="B11140" s="155" t="str">
        <f>IFERROR(VLOOKUP(Proc[[#This Row],[App]],Table2[],3,0),"open")</f>
        <v>open</v>
      </c>
      <c r="C11140" s="164" t="s">
        <v>369</v>
      </c>
      <c r="D11140" t="s">
        <v>13860</v>
      </c>
      <c r="E11140" t="s">
        <v>13535</v>
      </c>
      <c r="F11140" s="164" t="s">
        <v>13535</v>
      </c>
      <c r="G11140" s="164" t="s">
        <v>400</v>
      </c>
      <c r="H11140" s="155" t="str">
        <f>IF(Proc[[#This Row],[type]]="LFF (MDG-F)",MID(Proc[[#This Row],[Obj]],13,10),"")</f>
        <v/>
      </c>
      <c r="I11140" s="164"/>
      <c r="J11140" s="155" t="b">
        <f>Proc[[#This Row],[Requested]]=Proc[[#This Row],[CurrentParent]]</f>
        <v>1</v>
      </c>
      <c r="K11140" s="155" t="str">
        <f>IF(Proc[[#This Row],[Author]]="Marcela Urrego",VLOOKUP(LEFT(Proc[[#This Row],[Requested]],1),Table3[#All],2,0),VLOOKUP(Proc[[#This Row],[Author]],Table4[],2,0))</f>
        <v>EL</v>
      </c>
      <c r="L11140" s="155"/>
      <c r="M11140" s="140">
        <v>46139</v>
      </c>
      <c r="N11140" s="140"/>
      <c r="O11140" s="140"/>
      <c r="P11140" s="140" t="str">
        <f ca="1">IF(Proc[[#This Row],[DaysAgeing]]&gt;5,"yep","on track")</f>
        <v>on track</v>
      </c>
      <c r="Q11140" s="2">
        <f ca="1">IF(Proc[[#This Row],[DateClosed]]="",ABS(NETWORKDAYS(Proc[[#This Row],[DateOpened]],TODAY()))-1,ABS(NETWORKDAYS(Proc[[#This Row],[DateOpened]],Proc[[#This Row],[DateClosed]]))-1)</f>
        <v>1</v>
      </c>
      <c r="R11140" s="140" t="s">
        <v>774</v>
      </c>
      <c r="S11140" s="155"/>
      <c r="T11140" s="155"/>
    </row>
    <row r="11141" spans="1:20" hidden="1">
      <c r="A11141" s="164" t="s">
        <v>13427</v>
      </c>
      <c r="B11141" s="155" t="str">
        <f>IFERROR(VLOOKUP(Proc[[#This Row],[App]],Table2[],3,0),"open")</f>
        <v>open</v>
      </c>
      <c r="C11141" s="164" t="s">
        <v>369</v>
      </c>
      <c r="D11141" t="s">
        <v>13468</v>
      </c>
      <c r="E11141" t="s">
        <v>13535</v>
      </c>
      <c r="F11141" s="155" t="s">
        <v>13535</v>
      </c>
      <c r="G11141" s="164" t="s">
        <v>400</v>
      </c>
      <c r="H11141" s="155" t="str">
        <f>IF(Proc[[#This Row],[type]]="LFF (MDG-F)",MID(Proc[[#This Row],[Obj]],13,10),"")</f>
        <v/>
      </c>
      <c r="I11141" s="164"/>
      <c r="J11141" s="155" t="b">
        <f>Proc[[#This Row],[Requested]]=Proc[[#This Row],[CurrentParent]]</f>
        <v>1</v>
      </c>
      <c r="K11141" s="155" t="str">
        <f>IF(Proc[[#This Row],[Author]]="Marcela Urrego",VLOOKUP(LEFT(Proc[[#This Row],[Requested]],1),Table3[#All],2,0),VLOOKUP(Proc[[#This Row],[Author]],Table4[],2,0))</f>
        <v>EL</v>
      </c>
      <c r="L11141" s="155"/>
      <c r="M11141" s="140">
        <v>46139</v>
      </c>
      <c r="N11141" s="140"/>
      <c r="O11141" s="140"/>
      <c r="P11141" s="140" t="str">
        <f ca="1">IF(Proc[[#This Row],[DaysAgeing]]&gt;5,"yep","on track")</f>
        <v>on track</v>
      </c>
      <c r="Q11141" s="2">
        <f ca="1">IF(Proc[[#This Row],[DateClosed]]="",ABS(NETWORKDAYS(Proc[[#This Row],[DateOpened]],TODAY()))-1,ABS(NETWORKDAYS(Proc[[#This Row],[DateOpened]],Proc[[#This Row],[DateClosed]]))-1)</f>
        <v>1</v>
      </c>
      <c r="R11141" s="140" t="s">
        <v>774</v>
      </c>
      <c r="S11141" s="155"/>
      <c r="T11141" s="155"/>
    </row>
    <row r="11142" spans="1:20" hidden="1">
      <c r="A11142" s="164" t="s">
        <v>13427</v>
      </c>
      <c r="B11142" s="155" t="str">
        <f>IFERROR(VLOOKUP(Proc[[#This Row],[App]],Table2[],3,0),"open")</f>
        <v>open</v>
      </c>
      <c r="C11142" s="164" t="s">
        <v>369</v>
      </c>
      <c r="D11142" t="s">
        <v>13469</v>
      </c>
      <c r="E11142" t="s">
        <v>13535</v>
      </c>
      <c r="F11142" s="155" t="s">
        <v>13535</v>
      </c>
      <c r="G11142" s="164" t="s">
        <v>400</v>
      </c>
      <c r="H11142" s="155" t="str">
        <f>IF(Proc[[#This Row],[type]]="LFF (MDG-F)",MID(Proc[[#This Row],[Obj]],13,10),"")</f>
        <v/>
      </c>
      <c r="I11142" s="164"/>
      <c r="J11142" s="155" t="b">
        <f>Proc[[#This Row],[Requested]]=Proc[[#This Row],[CurrentParent]]</f>
        <v>1</v>
      </c>
      <c r="K11142" s="155" t="str">
        <f>IF(Proc[[#This Row],[Author]]="Marcela Urrego",VLOOKUP(LEFT(Proc[[#This Row],[Requested]],1),Table3[#All],2,0),VLOOKUP(Proc[[#This Row],[Author]],Table4[],2,0))</f>
        <v>EL</v>
      </c>
      <c r="L11142" s="155"/>
      <c r="M11142" s="140">
        <v>46139</v>
      </c>
      <c r="N11142" s="140"/>
      <c r="O11142" s="140"/>
      <c r="P11142" s="140" t="str">
        <f ca="1">IF(Proc[[#This Row],[DaysAgeing]]&gt;5,"yep","on track")</f>
        <v>on track</v>
      </c>
      <c r="Q11142" s="2">
        <f ca="1">IF(Proc[[#This Row],[DateClosed]]="",ABS(NETWORKDAYS(Proc[[#This Row],[DateOpened]],TODAY()))-1,ABS(NETWORKDAYS(Proc[[#This Row],[DateOpened]],Proc[[#This Row],[DateClosed]]))-1)</f>
        <v>1</v>
      </c>
      <c r="R11142" s="140" t="s">
        <v>774</v>
      </c>
      <c r="S11142" s="155"/>
      <c r="T11142" s="155"/>
    </row>
    <row r="11143" spans="1:20" hidden="1">
      <c r="A11143" s="164" t="s">
        <v>13427</v>
      </c>
      <c r="B11143" s="155" t="str">
        <f>IFERROR(VLOOKUP(Proc[[#This Row],[App]],Table2[],3,0),"open")</f>
        <v>open</v>
      </c>
      <c r="C11143" s="164" t="s">
        <v>369</v>
      </c>
      <c r="D11143" t="s">
        <v>13470</v>
      </c>
      <c r="E11143" t="s">
        <v>13535</v>
      </c>
      <c r="F11143" s="155" t="s">
        <v>13535</v>
      </c>
      <c r="G11143" s="164" t="s">
        <v>400</v>
      </c>
      <c r="H11143" s="155" t="str">
        <f>IF(Proc[[#This Row],[type]]="LFF (MDG-F)",MID(Proc[[#This Row],[Obj]],13,10),"")</f>
        <v/>
      </c>
      <c r="I11143" s="164"/>
      <c r="J11143" s="155" t="b">
        <f>Proc[[#This Row],[Requested]]=Proc[[#This Row],[CurrentParent]]</f>
        <v>1</v>
      </c>
      <c r="K11143" s="155" t="str">
        <f>IF(Proc[[#This Row],[Author]]="Marcela Urrego",VLOOKUP(LEFT(Proc[[#This Row],[Requested]],1),Table3[#All],2,0),VLOOKUP(Proc[[#This Row],[Author]],Table4[],2,0))</f>
        <v>EL</v>
      </c>
      <c r="L11143" s="155"/>
      <c r="M11143" s="140">
        <v>46139</v>
      </c>
      <c r="N11143" s="140"/>
      <c r="O11143" s="140"/>
      <c r="P11143" s="140" t="str">
        <f ca="1">IF(Proc[[#This Row],[DaysAgeing]]&gt;5,"yep","on track")</f>
        <v>on track</v>
      </c>
      <c r="Q11143" s="2">
        <f ca="1">IF(Proc[[#This Row],[DateClosed]]="",ABS(NETWORKDAYS(Proc[[#This Row],[DateOpened]],TODAY()))-1,ABS(NETWORKDAYS(Proc[[#This Row],[DateOpened]],Proc[[#This Row],[DateClosed]]))-1)</f>
        <v>1</v>
      </c>
      <c r="R11143" s="140" t="s">
        <v>774</v>
      </c>
      <c r="S11143" s="155"/>
      <c r="T11143" s="155"/>
    </row>
    <row r="11144" spans="1:20" hidden="1">
      <c r="A11144" s="164" t="s">
        <v>13427</v>
      </c>
      <c r="B11144" s="155" t="str">
        <f>IFERROR(VLOOKUP(Proc[[#This Row],[App]],Table2[],3,0),"open")</f>
        <v>open</v>
      </c>
      <c r="C11144" s="164" t="s">
        <v>369</v>
      </c>
      <c r="D11144" t="s">
        <v>13471</v>
      </c>
      <c r="E11144" t="s">
        <v>13535</v>
      </c>
      <c r="F11144" s="155" t="s">
        <v>13535</v>
      </c>
      <c r="G11144" s="164" t="s">
        <v>400</v>
      </c>
      <c r="H11144" s="155" t="str">
        <f>IF(Proc[[#This Row],[type]]="LFF (MDG-F)",MID(Proc[[#This Row],[Obj]],13,10),"")</f>
        <v/>
      </c>
      <c r="I11144" s="164"/>
      <c r="J11144" s="155" t="b">
        <f>Proc[[#This Row],[Requested]]=Proc[[#This Row],[CurrentParent]]</f>
        <v>1</v>
      </c>
      <c r="K11144" s="155" t="str">
        <f>IF(Proc[[#This Row],[Author]]="Marcela Urrego",VLOOKUP(LEFT(Proc[[#This Row],[Requested]],1),Table3[#All],2,0),VLOOKUP(Proc[[#This Row],[Author]],Table4[],2,0))</f>
        <v>EL</v>
      </c>
      <c r="L11144" s="155"/>
      <c r="M11144" s="140">
        <v>46139</v>
      </c>
      <c r="N11144" s="140"/>
      <c r="O11144" s="140"/>
      <c r="P11144" s="140" t="str">
        <f ca="1">IF(Proc[[#This Row],[DaysAgeing]]&gt;5,"yep","on track")</f>
        <v>on track</v>
      </c>
      <c r="Q11144" s="2">
        <f ca="1">IF(Proc[[#This Row],[DateClosed]]="",ABS(NETWORKDAYS(Proc[[#This Row],[DateOpened]],TODAY()))-1,ABS(NETWORKDAYS(Proc[[#This Row],[DateOpened]],Proc[[#This Row],[DateClosed]]))-1)</f>
        <v>1</v>
      </c>
      <c r="R11144" s="140" t="s">
        <v>774</v>
      </c>
      <c r="S11144" s="155"/>
      <c r="T11144" s="155"/>
    </row>
    <row r="11145" spans="1:20" hidden="1">
      <c r="A11145" s="164" t="s">
        <v>13427</v>
      </c>
      <c r="B11145" s="155" t="str">
        <f>IFERROR(VLOOKUP(Proc[[#This Row],[App]],Table2[],3,0),"open")</f>
        <v>open</v>
      </c>
      <c r="C11145" s="164" t="s">
        <v>369</v>
      </c>
      <c r="D11145" t="s">
        <v>13472</v>
      </c>
      <c r="E11145" t="s">
        <v>1876</v>
      </c>
      <c r="F11145" s="155" t="s">
        <v>1876</v>
      </c>
      <c r="G11145" s="164" t="s">
        <v>400</v>
      </c>
      <c r="H11145" s="155" t="str">
        <f>IF(Proc[[#This Row],[type]]="LFF (MDG-F)",MID(Proc[[#This Row],[Obj]],13,10),"")</f>
        <v/>
      </c>
      <c r="I11145" s="164"/>
      <c r="J11145" s="155" t="b">
        <f>Proc[[#This Row],[Requested]]=Proc[[#This Row],[CurrentParent]]</f>
        <v>1</v>
      </c>
      <c r="K11145" s="155" t="str">
        <f>IF(Proc[[#This Row],[Author]]="Marcela Urrego",VLOOKUP(LEFT(Proc[[#This Row],[Requested]],1),Table3[#All],2,0),VLOOKUP(Proc[[#This Row],[Author]],Table4[],2,0))</f>
        <v>EL</v>
      </c>
      <c r="L11145" s="155"/>
      <c r="M11145" s="140">
        <v>46139</v>
      </c>
      <c r="N11145" s="140"/>
      <c r="O11145" s="140"/>
      <c r="P11145" s="140" t="str">
        <f ca="1">IF(Proc[[#This Row],[DaysAgeing]]&gt;5,"yep","on track")</f>
        <v>on track</v>
      </c>
      <c r="Q11145" s="2">
        <f ca="1">IF(Proc[[#This Row],[DateClosed]]="",ABS(NETWORKDAYS(Proc[[#This Row],[DateOpened]],TODAY()))-1,ABS(NETWORKDAYS(Proc[[#This Row],[DateOpened]],Proc[[#This Row],[DateClosed]]))-1)</f>
        <v>1</v>
      </c>
      <c r="R11145" s="140" t="s">
        <v>774</v>
      </c>
      <c r="S11145" s="155"/>
      <c r="T11145" s="155"/>
    </row>
    <row r="11146" spans="1:20" hidden="1">
      <c r="A11146" s="164" t="s">
        <v>13427</v>
      </c>
      <c r="B11146" s="155" t="str">
        <f>IFERROR(VLOOKUP(Proc[[#This Row],[App]],Table2[],3,0),"open")</f>
        <v>open</v>
      </c>
      <c r="C11146" s="164" t="s">
        <v>369</v>
      </c>
      <c r="D11146" t="s">
        <v>13473</v>
      </c>
      <c r="E11146" t="s">
        <v>1876</v>
      </c>
      <c r="F11146" s="155" t="s">
        <v>1876</v>
      </c>
      <c r="G11146" s="164" t="s">
        <v>400</v>
      </c>
      <c r="H11146" s="155" t="str">
        <f>IF(Proc[[#This Row],[type]]="LFF (MDG-F)",MID(Proc[[#This Row],[Obj]],13,10),"")</f>
        <v/>
      </c>
      <c r="I11146" s="164"/>
      <c r="J11146" s="155" t="b">
        <f>Proc[[#This Row],[Requested]]=Proc[[#This Row],[CurrentParent]]</f>
        <v>1</v>
      </c>
      <c r="K11146" s="155" t="str">
        <f>IF(Proc[[#This Row],[Author]]="Marcela Urrego",VLOOKUP(LEFT(Proc[[#This Row],[Requested]],1),Table3[#All],2,0),VLOOKUP(Proc[[#This Row],[Author]],Table4[],2,0))</f>
        <v>EL</v>
      </c>
      <c r="L11146" s="155"/>
      <c r="M11146" s="140">
        <v>46139</v>
      </c>
      <c r="N11146" s="140"/>
      <c r="O11146" s="140"/>
      <c r="P11146" s="140" t="str">
        <f ca="1">IF(Proc[[#This Row],[DaysAgeing]]&gt;5,"yep","on track")</f>
        <v>on track</v>
      </c>
      <c r="Q11146" s="2">
        <f ca="1">IF(Proc[[#This Row],[DateClosed]]="",ABS(NETWORKDAYS(Proc[[#This Row],[DateOpened]],TODAY()))-1,ABS(NETWORKDAYS(Proc[[#This Row],[DateOpened]],Proc[[#This Row],[DateClosed]]))-1)</f>
        <v>1</v>
      </c>
      <c r="R11146" s="140" t="s">
        <v>774</v>
      </c>
      <c r="S11146" s="155"/>
      <c r="T11146" s="155"/>
    </row>
    <row r="11147" spans="1:20" hidden="1">
      <c r="A11147" s="164" t="s">
        <v>13427</v>
      </c>
      <c r="B11147" s="155" t="str">
        <f>IFERROR(VLOOKUP(Proc[[#This Row],[App]],Table2[],3,0),"open")</f>
        <v>open</v>
      </c>
      <c r="C11147" s="164" t="s">
        <v>369</v>
      </c>
      <c r="D11147" t="s">
        <v>13474</v>
      </c>
      <c r="E11147" t="s">
        <v>1876</v>
      </c>
      <c r="F11147" s="155" t="s">
        <v>1876</v>
      </c>
      <c r="G11147" s="164" t="s">
        <v>400</v>
      </c>
      <c r="H11147" s="155" t="str">
        <f>IF(Proc[[#This Row],[type]]="LFF (MDG-F)",MID(Proc[[#This Row],[Obj]],13,10),"")</f>
        <v/>
      </c>
      <c r="I11147" s="164"/>
      <c r="J11147" s="155" t="b">
        <f>Proc[[#This Row],[Requested]]=Proc[[#This Row],[CurrentParent]]</f>
        <v>1</v>
      </c>
      <c r="K11147" s="155" t="str">
        <f>IF(Proc[[#This Row],[Author]]="Marcela Urrego",VLOOKUP(LEFT(Proc[[#This Row],[Requested]],1),Table3[#All],2,0),VLOOKUP(Proc[[#This Row],[Author]],Table4[],2,0))</f>
        <v>EL</v>
      </c>
      <c r="L11147" s="155"/>
      <c r="M11147" s="140">
        <v>46139</v>
      </c>
      <c r="N11147" s="140"/>
      <c r="O11147" s="140"/>
      <c r="P11147" s="140" t="str">
        <f ca="1">IF(Proc[[#This Row],[DaysAgeing]]&gt;5,"yep","on track")</f>
        <v>on track</v>
      </c>
      <c r="Q11147" s="2">
        <f ca="1">IF(Proc[[#This Row],[DateClosed]]="",ABS(NETWORKDAYS(Proc[[#This Row],[DateOpened]],TODAY()))-1,ABS(NETWORKDAYS(Proc[[#This Row],[DateOpened]],Proc[[#This Row],[DateClosed]]))-1)</f>
        <v>1</v>
      </c>
      <c r="R11147" s="140" t="s">
        <v>774</v>
      </c>
      <c r="S11147" s="155"/>
      <c r="T11147" s="155"/>
    </row>
    <row r="11148" spans="1:20" hidden="1">
      <c r="A11148" s="164" t="s">
        <v>13427</v>
      </c>
      <c r="B11148" s="155" t="str">
        <f>IFERROR(VLOOKUP(Proc[[#This Row],[App]],Table2[],3,0),"open")</f>
        <v>open</v>
      </c>
      <c r="C11148" s="164" t="s">
        <v>369</v>
      </c>
      <c r="D11148" t="s">
        <v>13475</v>
      </c>
      <c r="E11148" t="s">
        <v>1876</v>
      </c>
      <c r="F11148" s="155" t="s">
        <v>1876</v>
      </c>
      <c r="G11148" s="164" t="s">
        <v>400</v>
      </c>
      <c r="H11148" s="155" t="str">
        <f>IF(Proc[[#This Row],[type]]="LFF (MDG-F)",MID(Proc[[#This Row],[Obj]],13,10),"")</f>
        <v/>
      </c>
      <c r="I11148" s="164"/>
      <c r="J11148" s="155" t="b">
        <f>Proc[[#This Row],[Requested]]=Proc[[#This Row],[CurrentParent]]</f>
        <v>1</v>
      </c>
      <c r="K11148" s="155" t="str">
        <f>IF(Proc[[#This Row],[Author]]="Marcela Urrego",VLOOKUP(LEFT(Proc[[#This Row],[Requested]],1),Table3[#All],2,0),VLOOKUP(Proc[[#This Row],[Author]],Table4[],2,0))</f>
        <v>EL</v>
      </c>
      <c r="L11148" s="155"/>
      <c r="M11148" s="140">
        <v>46139</v>
      </c>
      <c r="N11148" s="140"/>
      <c r="O11148" s="140"/>
      <c r="P11148" s="140" t="str">
        <f ca="1">IF(Proc[[#This Row],[DaysAgeing]]&gt;5,"yep","on track")</f>
        <v>on track</v>
      </c>
      <c r="Q11148" s="2">
        <f ca="1">IF(Proc[[#This Row],[DateClosed]]="",ABS(NETWORKDAYS(Proc[[#This Row],[DateOpened]],TODAY()))-1,ABS(NETWORKDAYS(Proc[[#This Row],[DateOpened]],Proc[[#This Row],[DateClosed]]))-1)</f>
        <v>1</v>
      </c>
      <c r="R11148" s="140" t="s">
        <v>774</v>
      </c>
      <c r="S11148" s="155"/>
      <c r="T11148" s="155"/>
    </row>
    <row r="11149" spans="1:20" hidden="1">
      <c r="A11149" s="164" t="s">
        <v>13427</v>
      </c>
      <c r="B11149" s="155" t="str">
        <f>IFERROR(VLOOKUP(Proc[[#This Row],[App]],Table2[],3,0),"open")</f>
        <v>open</v>
      </c>
      <c r="C11149" s="164" t="s">
        <v>369</v>
      </c>
      <c r="D11149" t="s">
        <v>13476</v>
      </c>
      <c r="E11149" t="s">
        <v>1876</v>
      </c>
      <c r="F11149" s="155" t="s">
        <v>1876</v>
      </c>
      <c r="G11149" s="164" t="s">
        <v>400</v>
      </c>
      <c r="H11149" s="155" t="str">
        <f>IF(Proc[[#This Row],[type]]="LFF (MDG-F)",MID(Proc[[#This Row],[Obj]],13,10),"")</f>
        <v/>
      </c>
      <c r="I11149" s="164"/>
      <c r="J11149" s="155" t="b">
        <f>Proc[[#This Row],[Requested]]=Proc[[#This Row],[CurrentParent]]</f>
        <v>1</v>
      </c>
      <c r="K11149" s="155" t="str">
        <f>IF(Proc[[#This Row],[Author]]="Marcela Urrego",VLOOKUP(LEFT(Proc[[#This Row],[Requested]],1),Table3[#All],2,0),VLOOKUP(Proc[[#This Row],[Author]],Table4[],2,0))</f>
        <v>EL</v>
      </c>
      <c r="L11149" s="155"/>
      <c r="M11149" s="140">
        <v>46139</v>
      </c>
      <c r="N11149" s="140"/>
      <c r="O11149" s="140"/>
      <c r="P11149" s="140" t="str">
        <f ca="1">IF(Proc[[#This Row],[DaysAgeing]]&gt;5,"yep","on track")</f>
        <v>on track</v>
      </c>
      <c r="Q11149" s="2">
        <f ca="1">IF(Proc[[#This Row],[DateClosed]]="",ABS(NETWORKDAYS(Proc[[#This Row],[DateOpened]],TODAY()))-1,ABS(NETWORKDAYS(Proc[[#This Row],[DateOpened]],Proc[[#This Row],[DateClosed]]))-1)</f>
        <v>1</v>
      </c>
      <c r="R11149" s="140" t="s">
        <v>774</v>
      </c>
      <c r="S11149" s="155"/>
      <c r="T11149" s="155"/>
    </row>
    <row r="11150" spans="1:20" hidden="1">
      <c r="A11150" s="164" t="s">
        <v>13427</v>
      </c>
      <c r="B11150" s="155" t="str">
        <f>IFERROR(VLOOKUP(Proc[[#This Row],[App]],Table2[],3,0),"open")</f>
        <v>open</v>
      </c>
      <c r="C11150" s="164" t="s">
        <v>369</v>
      </c>
      <c r="D11150" t="s">
        <v>13477</v>
      </c>
      <c r="E11150" t="s">
        <v>1876</v>
      </c>
      <c r="F11150" s="155" t="s">
        <v>1876</v>
      </c>
      <c r="G11150" s="164" t="s">
        <v>400</v>
      </c>
      <c r="H11150" s="155" t="str">
        <f>IF(Proc[[#This Row],[type]]="LFF (MDG-F)",MID(Proc[[#This Row],[Obj]],13,10),"")</f>
        <v/>
      </c>
      <c r="I11150" s="164"/>
      <c r="J11150" s="155" t="b">
        <f>Proc[[#This Row],[Requested]]=Proc[[#This Row],[CurrentParent]]</f>
        <v>1</v>
      </c>
      <c r="K11150" s="155" t="str">
        <f>IF(Proc[[#This Row],[Author]]="Marcela Urrego",VLOOKUP(LEFT(Proc[[#This Row],[Requested]],1),Table3[#All],2,0),VLOOKUP(Proc[[#This Row],[Author]],Table4[],2,0))</f>
        <v>EL</v>
      </c>
      <c r="L11150" s="155"/>
      <c r="M11150" s="140">
        <v>46139</v>
      </c>
      <c r="N11150" s="140"/>
      <c r="O11150" s="140"/>
      <c r="P11150" s="140" t="str">
        <f ca="1">IF(Proc[[#This Row],[DaysAgeing]]&gt;5,"yep","on track")</f>
        <v>on track</v>
      </c>
      <c r="Q11150" s="2">
        <f ca="1">IF(Proc[[#This Row],[DateClosed]]="",ABS(NETWORKDAYS(Proc[[#This Row],[DateOpened]],TODAY()))-1,ABS(NETWORKDAYS(Proc[[#This Row],[DateOpened]],Proc[[#This Row],[DateClosed]]))-1)</f>
        <v>1</v>
      </c>
      <c r="R11150" s="140" t="s">
        <v>774</v>
      </c>
      <c r="S11150" s="155"/>
      <c r="T11150" s="155"/>
    </row>
    <row r="11151" spans="1:20" hidden="1">
      <c r="A11151" s="164" t="s">
        <v>13427</v>
      </c>
      <c r="B11151" s="155" t="str">
        <f>IFERROR(VLOOKUP(Proc[[#This Row],[App]],Table2[],3,0),"open")</f>
        <v>open</v>
      </c>
      <c r="C11151" s="164" t="s">
        <v>369</v>
      </c>
      <c r="D11151" t="s">
        <v>13478</v>
      </c>
      <c r="E11151" t="s">
        <v>13533</v>
      </c>
      <c r="F11151" s="155" t="s">
        <v>13533</v>
      </c>
      <c r="G11151" s="164" t="s">
        <v>400</v>
      </c>
      <c r="H11151" s="155" t="str">
        <f>IF(Proc[[#This Row],[type]]="LFF (MDG-F)",MID(Proc[[#This Row],[Obj]],13,10),"")</f>
        <v/>
      </c>
      <c r="I11151" s="164"/>
      <c r="J11151" s="155" t="b">
        <f>Proc[[#This Row],[Requested]]=Proc[[#This Row],[CurrentParent]]</f>
        <v>1</v>
      </c>
      <c r="K11151" s="155" t="str">
        <f>IF(Proc[[#This Row],[Author]]="Marcela Urrego",VLOOKUP(LEFT(Proc[[#This Row],[Requested]],1),Table3[#All],2,0),VLOOKUP(Proc[[#This Row],[Author]],Table4[],2,0))</f>
        <v>EL</v>
      </c>
      <c r="L11151" s="155"/>
      <c r="M11151" s="140">
        <v>46139</v>
      </c>
      <c r="N11151" s="140"/>
      <c r="O11151" s="140"/>
      <c r="P11151" s="140" t="str">
        <f ca="1">IF(Proc[[#This Row],[DaysAgeing]]&gt;5,"yep","on track")</f>
        <v>on track</v>
      </c>
      <c r="Q11151" s="2">
        <f ca="1">IF(Proc[[#This Row],[DateClosed]]="",ABS(NETWORKDAYS(Proc[[#This Row],[DateOpened]],TODAY()))-1,ABS(NETWORKDAYS(Proc[[#This Row],[DateOpened]],Proc[[#This Row],[DateClosed]]))-1)</f>
        <v>1</v>
      </c>
      <c r="R11151" s="140" t="s">
        <v>774</v>
      </c>
      <c r="S11151" s="155"/>
      <c r="T11151" s="155"/>
    </row>
    <row r="11152" spans="1:20">
      <c r="A11152" s="164" t="s">
        <v>13427</v>
      </c>
      <c r="B11152" s="155" t="str">
        <f>IFERROR(VLOOKUP(Proc[[#This Row],[App]],Table2[],3,0),"open")</f>
        <v>open</v>
      </c>
      <c r="C11152" s="164" t="s">
        <v>370</v>
      </c>
      <c r="D11152" t="s">
        <v>13513</v>
      </c>
      <c r="E11152" t="s">
        <v>13536</v>
      </c>
      <c r="F11152" s="155" t="s">
        <v>13792</v>
      </c>
      <c r="G11152" s="164" t="s">
        <v>406</v>
      </c>
      <c r="H11152" s="155" t="str">
        <f>IF(Proc[[#This Row],[type]]="LFF (MDG-F)",MID(Proc[[#This Row],[Obj]],13,10),"")</f>
        <v>DE04C00505</v>
      </c>
      <c r="I11152" s="164"/>
      <c r="J11152" s="155" t="b">
        <f>Proc[[#This Row],[Requested]]=Proc[[#This Row],[CurrentParent]]</f>
        <v>0</v>
      </c>
      <c r="K11152" s="155" t="str">
        <f>IF(Proc[[#This Row],[Author]]="Marcela Urrego",VLOOKUP(LEFT(Proc[[#This Row],[Requested]],1),Table3[#All],2,0),VLOOKUP(Proc[[#This Row],[Author]],Table4[],2,0))</f>
        <v>EL</v>
      </c>
      <c r="L11152" s="155"/>
      <c r="M11152" s="140">
        <v>46139</v>
      </c>
      <c r="N11152" s="140"/>
      <c r="O11152" s="140"/>
      <c r="P11152" s="140" t="str">
        <f ca="1">IF(Proc[[#This Row],[DaysAgeing]]&gt;5,"yep","on track")</f>
        <v>on track</v>
      </c>
      <c r="Q11152" s="2">
        <f ca="1">IF(Proc[[#This Row],[DateClosed]]="",ABS(NETWORKDAYS(Proc[[#This Row],[DateOpened]],TODAY()))-1,ABS(NETWORKDAYS(Proc[[#This Row],[DateOpened]],Proc[[#This Row],[DateClosed]]))-1)</f>
        <v>1</v>
      </c>
      <c r="R11152" s="140" t="s">
        <v>774</v>
      </c>
      <c r="S11152" s="155"/>
      <c r="T11152" s="155"/>
    </row>
    <row r="11153" spans="1:20">
      <c r="A11153" s="164" t="s">
        <v>13427</v>
      </c>
      <c r="B11153" s="155" t="str">
        <f>IFERROR(VLOOKUP(Proc[[#This Row],[App]],Table2[],3,0),"open")</f>
        <v>open</v>
      </c>
      <c r="C11153" s="164" t="s">
        <v>370</v>
      </c>
      <c r="D11153" t="s">
        <v>13479</v>
      </c>
      <c r="E11153" t="s">
        <v>13536</v>
      </c>
      <c r="F11153" s="155" t="s">
        <v>13792</v>
      </c>
      <c r="G11153" s="164" t="s">
        <v>406</v>
      </c>
      <c r="H11153" s="155" t="str">
        <f>IF(Proc[[#This Row],[type]]="LFF (MDG-F)",MID(Proc[[#This Row],[Obj]],13,10),"")</f>
        <v>KR03C00111</v>
      </c>
      <c r="I11153" s="164"/>
      <c r="J11153" s="155" t="b">
        <f>Proc[[#This Row],[Requested]]=Proc[[#This Row],[CurrentParent]]</f>
        <v>0</v>
      </c>
      <c r="K11153" s="155" t="str">
        <f>IF(Proc[[#This Row],[Author]]="Marcela Urrego",VLOOKUP(LEFT(Proc[[#This Row],[Requested]],1),Table3[#All],2,0),VLOOKUP(Proc[[#This Row],[Author]],Table4[],2,0))</f>
        <v>EL</v>
      </c>
      <c r="L11153" s="155"/>
      <c r="M11153" s="140">
        <v>46139</v>
      </c>
      <c r="N11153" s="140"/>
      <c r="O11153" s="140"/>
      <c r="P11153" s="140" t="str">
        <f ca="1">IF(Proc[[#This Row],[DaysAgeing]]&gt;5,"yep","on track")</f>
        <v>on track</v>
      </c>
      <c r="Q11153" s="2">
        <f ca="1">IF(Proc[[#This Row],[DateClosed]]="",ABS(NETWORKDAYS(Proc[[#This Row],[DateOpened]],TODAY()))-1,ABS(NETWORKDAYS(Proc[[#This Row],[DateOpened]],Proc[[#This Row],[DateClosed]]))-1)</f>
        <v>1</v>
      </c>
      <c r="R11153" s="140" t="s">
        <v>774</v>
      </c>
      <c r="S11153" s="155"/>
      <c r="T11153" s="155"/>
    </row>
    <row r="11154" spans="1:20">
      <c r="A11154" s="164" t="s">
        <v>13427</v>
      </c>
      <c r="B11154" s="155" t="str">
        <f>IFERROR(VLOOKUP(Proc[[#This Row],[App]],Table2[],3,0),"open")</f>
        <v>open</v>
      </c>
      <c r="C11154" s="164" t="s">
        <v>370</v>
      </c>
      <c r="D11154" t="s">
        <v>13480</v>
      </c>
      <c r="E11154" t="s">
        <v>13536</v>
      </c>
      <c r="F11154" s="155" t="s">
        <v>13793</v>
      </c>
      <c r="G11154" s="164" t="s">
        <v>406</v>
      </c>
      <c r="H11154" s="155" t="str">
        <f>IF(Proc[[#This Row],[type]]="LFF (MDG-F)",MID(Proc[[#This Row],[Obj]],13,10),"")</f>
        <v>US10C06033</v>
      </c>
      <c r="I11154" s="164"/>
      <c r="J11154" s="155" t="b">
        <f>Proc[[#This Row],[Requested]]=Proc[[#This Row],[CurrentParent]]</f>
        <v>0</v>
      </c>
      <c r="K11154" s="155" t="str">
        <f>IF(Proc[[#This Row],[Author]]="Marcela Urrego",VLOOKUP(LEFT(Proc[[#This Row],[Requested]],1),Table3[#All],2,0),VLOOKUP(Proc[[#This Row],[Author]],Table4[],2,0))</f>
        <v>EL</v>
      </c>
      <c r="L11154" s="155"/>
      <c r="M11154" s="140">
        <v>46139</v>
      </c>
      <c r="N11154" s="140"/>
      <c r="O11154" s="140"/>
      <c r="P11154" s="140" t="str">
        <f ca="1">IF(Proc[[#This Row],[DaysAgeing]]&gt;5,"yep","on track")</f>
        <v>on track</v>
      </c>
      <c r="Q11154" s="2">
        <f ca="1">IF(Proc[[#This Row],[DateClosed]]="",ABS(NETWORKDAYS(Proc[[#This Row],[DateOpened]],TODAY()))-1,ABS(NETWORKDAYS(Proc[[#This Row],[DateOpened]],Proc[[#This Row],[DateClosed]]))-1)</f>
        <v>1</v>
      </c>
      <c r="R11154" s="140" t="s">
        <v>774</v>
      </c>
      <c r="S11154" s="155"/>
      <c r="T11154" s="155"/>
    </row>
    <row r="11155" spans="1:20">
      <c r="A11155" s="164" t="s">
        <v>13427</v>
      </c>
      <c r="B11155" s="155" t="str">
        <f>IFERROR(VLOOKUP(Proc[[#This Row],[App]],Table2[],3,0),"open")</f>
        <v>open</v>
      </c>
      <c r="C11155" s="164" t="s">
        <v>370</v>
      </c>
      <c r="D11155" t="s">
        <v>13481</v>
      </c>
      <c r="E11155" t="s">
        <v>13537</v>
      </c>
      <c r="F11155" s="155" t="s">
        <v>13794</v>
      </c>
      <c r="G11155" s="164" t="s">
        <v>406</v>
      </c>
      <c r="H11155" s="155" t="str">
        <f>IF(Proc[[#This Row],[type]]="LFF (MDG-F)",MID(Proc[[#This Row],[Obj]],13,10),"")</f>
        <v>DE04TNBZ08</v>
      </c>
      <c r="I11155" s="164"/>
      <c r="J11155" s="155" t="b">
        <f>Proc[[#This Row],[Requested]]=Proc[[#This Row],[CurrentParent]]</f>
        <v>0</v>
      </c>
      <c r="K11155" s="155" t="str">
        <f>IF(Proc[[#This Row],[Author]]="Marcela Urrego",VLOOKUP(LEFT(Proc[[#This Row],[Requested]],1),Table3[#All],2,0),VLOOKUP(Proc[[#This Row],[Author]],Table4[],2,0))</f>
        <v>EL</v>
      </c>
      <c r="L11155" s="155"/>
      <c r="M11155" s="140">
        <v>46139</v>
      </c>
      <c r="N11155" s="140"/>
      <c r="O11155" s="140"/>
      <c r="P11155" s="140" t="str">
        <f ca="1">IF(Proc[[#This Row],[DaysAgeing]]&gt;5,"yep","on track")</f>
        <v>on track</v>
      </c>
      <c r="Q11155" s="2">
        <f ca="1">IF(Proc[[#This Row],[DateClosed]]="",ABS(NETWORKDAYS(Proc[[#This Row],[DateOpened]],TODAY()))-1,ABS(NETWORKDAYS(Proc[[#This Row],[DateOpened]],Proc[[#This Row],[DateClosed]]))-1)</f>
        <v>1</v>
      </c>
      <c r="R11155" s="140" t="s">
        <v>774</v>
      </c>
      <c r="S11155" s="155"/>
      <c r="T11155" s="155"/>
    </row>
    <row r="11156" spans="1:20">
      <c r="A11156" s="164" t="s">
        <v>13427</v>
      </c>
      <c r="B11156" s="155" t="str">
        <f>IFERROR(VLOOKUP(Proc[[#This Row],[App]],Table2[],3,0),"open")</f>
        <v>open</v>
      </c>
      <c r="C11156" s="164" t="s">
        <v>370</v>
      </c>
      <c r="D11156" t="s">
        <v>13482</v>
      </c>
      <c r="E11156" t="s">
        <v>13537</v>
      </c>
      <c r="F11156" s="155" t="s">
        <v>13794</v>
      </c>
      <c r="G11156" s="164" t="s">
        <v>406</v>
      </c>
      <c r="H11156" s="155" t="str">
        <f>IF(Proc[[#This Row],[type]]="LFF (MDG-F)",MID(Proc[[#This Row],[Obj]],13,10),"")</f>
        <v>KR03TNPZ01</v>
      </c>
      <c r="I11156" s="164"/>
      <c r="J11156" s="155" t="b">
        <f>Proc[[#This Row],[Requested]]=Proc[[#This Row],[CurrentParent]]</f>
        <v>0</v>
      </c>
      <c r="K11156" s="155" t="str">
        <f>IF(Proc[[#This Row],[Author]]="Marcela Urrego",VLOOKUP(LEFT(Proc[[#This Row],[Requested]],1),Table3[#All],2,0),VLOOKUP(Proc[[#This Row],[Author]],Table4[],2,0))</f>
        <v>EL</v>
      </c>
      <c r="L11156" s="155"/>
      <c r="M11156" s="140">
        <v>46139</v>
      </c>
      <c r="N11156" s="140"/>
      <c r="O11156" s="140"/>
      <c r="P11156" s="140" t="str">
        <f ca="1">IF(Proc[[#This Row],[DaysAgeing]]&gt;5,"yep","on track")</f>
        <v>on track</v>
      </c>
      <c r="Q11156" s="2">
        <f ca="1">IF(Proc[[#This Row],[DateClosed]]="",ABS(NETWORKDAYS(Proc[[#This Row],[DateOpened]],TODAY()))-1,ABS(NETWORKDAYS(Proc[[#This Row],[DateOpened]],Proc[[#This Row],[DateClosed]]))-1)</f>
        <v>1</v>
      </c>
      <c r="R11156" s="140" t="s">
        <v>774</v>
      </c>
      <c r="S11156" s="155"/>
      <c r="T11156" s="155"/>
    </row>
    <row r="11157" spans="1:20">
      <c r="A11157" s="164" t="s">
        <v>13427</v>
      </c>
      <c r="B11157" s="155" t="str">
        <f>IFERROR(VLOOKUP(Proc[[#This Row],[App]],Table2[],3,0),"open")</f>
        <v>open</v>
      </c>
      <c r="C11157" s="164" t="s">
        <v>370</v>
      </c>
      <c r="D11157" t="s">
        <v>13483</v>
      </c>
      <c r="E11157" t="s">
        <v>13537</v>
      </c>
      <c r="F11157" s="155" t="s">
        <v>13794</v>
      </c>
      <c r="G11157" s="164" t="s">
        <v>406</v>
      </c>
      <c r="H11157" s="155" t="str">
        <f>IF(Proc[[#This Row],[type]]="LFF (MDG-F)",MID(Proc[[#This Row],[Obj]],13,10),"")</f>
        <v>US01TLMZ01</v>
      </c>
      <c r="I11157" s="164"/>
      <c r="J11157" s="155" t="b">
        <f>Proc[[#This Row],[Requested]]=Proc[[#This Row],[CurrentParent]]</f>
        <v>0</v>
      </c>
      <c r="K11157" s="155" t="str">
        <f>IF(Proc[[#This Row],[Author]]="Marcela Urrego",VLOOKUP(LEFT(Proc[[#This Row],[Requested]],1),Table3[#All],2,0),VLOOKUP(Proc[[#This Row],[Author]],Table4[],2,0))</f>
        <v>EL</v>
      </c>
      <c r="L11157" s="155"/>
      <c r="M11157" s="140">
        <v>46139</v>
      </c>
      <c r="N11157" s="140"/>
      <c r="O11157" s="140"/>
      <c r="P11157" s="140" t="str">
        <f ca="1">IF(Proc[[#This Row],[DaysAgeing]]&gt;5,"yep","on track")</f>
        <v>on track</v>
      </c>
      <c r="Q11157" s="2">
        <f ca="1">IF(Proc[[#This Row],[DateClosed]]="",ABS(NETWORKDAYS(Proc[[#This Row],[DateOpened]],TODAY()))-1,ABS(NETWORKDAYS(Proc[[#This Row],[DateOpened]],Proc[[#This Row],[DateClosed]]))-1)</f>
        <v>1</v>
      </c>
      <c r="R11157" s="140" t="s">
        <v>774</v>
      </c>
      <c r="S11157" s="155"/>
      <c r="T11157" s="155"/>
    </row>
    <row r="11158" spans="1:20">
      <c r="A11158" s="164" t="s">
        <v>13427</v>
      </c>
      <c r="B11158" s="155" t="str">
        <f>IFERROR(VLOOKUP(Proc[[#This Row],[App]],Table2[],3,0),"open")</f>
        <v>open</v>
      </c>
      <c r="C11158" s="164" t="s">
        <v>370</v>
      </c>
      <c r="D11158" t="s">
        <v>13484</v>
      </c>
      <c r="E11158" t="s">
        <v>13537</v>
      </c>
      <c r="F11158" s="155" t="s">
        <v>13795</v>
      </c>
      <c r="G11158" s="164" t="s">
        <v>406</v>
      </c>
      <c r="H11158" s="155" t="str">
        <f>IF(Proc[[#This Row],[type]]="LFF (MDG-F)",MID(Proc[[#This Row],[Obj]],13,10),"")</f>
        <v>US10TM1000</v>
      </c>
      <c r="I11158" s="164"/>
      <c r="J11158" s="155" t="b">
        <f>Proc[[#This Row],[Requested]]=Proc[[#This Row],[CurrentParent]]</f>
        <v>0</v>
      </c>
      <c r="K11158" s="155" t="str">
        <f>IF(Proc[[#This Row],[Author]]="Marcela Urrego",VLOOKUP(LEFT(Proc[[#This Row],[Requested]],1),Table3[#All],2,0),VLOOKUP(Proc[[#This Row],[Author]],Table4[],2,0))</f>
        <v>EL</v>
      </c>
      <c r="L11158" s="155"/>
      <c r="M11158" s="140">
        <v>46139</v>
      </c>
      <c r="N11158" s="140"/>
      <c r="O11158" s="140"/>
      <c r="P11158" s="140" t="str">
        <f ca="1">IF(Proc[[#This Row],[DaysAgeing]]&gt;5,"yep","on track")</f>
        <v>on track</v>
      </c>
      <c r="Q11158" s="2">
        <f ca="1">IF(Proc[[#This Row],[DateClosed]]="",ABS(NETWORKDAYS(Proc[[#This Row],[DateOpened]],TODAY()))-1,ABS(NETWORKDAYS(Proc[[#This Row],[DateOpened]],Proc[[#This Row],[DateClosed]]))-1)</f>
        <v>1</v>
      </c>
      <c r="R11158" s="140" t="s">
        <v>774</v>
      </c>
      <c r="S11158" s="155"/>
      <c r="T11158" s="155"/>
    </row>
    <row r="11159" spans="1:20">
      <c r="A11159" s="164" t="s">
        <v>13427</v>
      </c>
      <c r="B11159" s="155" t="str">
        <f>IFERROR(VLOOKUP(Proc[[#This Row],[App]],Table2[],3,0),"open")</f>
        <v>open</v>
      </c>
      <c r="C11159" s="164" t="s">
        <v>370</v>
      </c>
      <c r="D11159" t="s">
        <v>13485</v>
      </c>
      <c r="E11159" t="s">
        <v>13537</v>
      </c>
      <c r="F11159" s="155" t="s">
        <v>13796</v>
      </c>
      <c r="G11159" s="164" t="s">
        <v>406</v>
      </c>
      <c r="H11159" s="155" t="str">
        <f>IF(Proc[[#This Row],[type]]="LFF (MDG-F)",MID(Proc[[#This Row],[Obj]],13,10),"")</f>
        <v>TW02TLTB02</v>
      </c>
      <c r="I11159" s="164"/>
      <c r="J11159" s="155" t="b">
        <f>Proc[[#This Row],[Requested]]=Proc[[#This Row],[CurrentParent]]</f>
        <v>0</v>
      </c>
      <c r="K11159" s="155" t="str">
        <f>IF(Proc[[#This Row],[Author]]="Marcela Urrego",VLOOKUP(LEFT(Proc[[#This Row],[Requested]],1),Table3[#All],2,0),VLOOKUP(Proc[[#This Row],[Author]],Table4[],2,0))</f>
        <v>EL</v>
      </c>
      <c r="L11159" s="155"/>
      <c r="M11159" s="140">
        <v>46139</v>
      </c>
      <c r="N11159" s="140"/>
      <c r="O11159" s="140"/>
      <c r="P11159" s="140" t="str">
        <f ca="1">IF(Proc[[#This Row],[DaysAgeing]]&gt;5,"yep","on track")</f>
        <v>on track</v>
      </c>
      <c r="Q11159" s="2">
        <f ca="1">IF(Proc[[#This Row],[DateClosed]]="",ABS(NETWORKDAYS(Proc[[#This Row],[DateOpened]],TODAY()))-1,ABS(NETWORKDAYS(Proc[[#This Row],[DateOpened]],Proc[[#This Row],[DateClosed]]))-1)</f>
        <v>1</v>
      </c>
      <c r="R11159" s="140" t="s">
        <v>774</v>
      </c>
      <c r="S11159" s="155"/>
      <c r="T11159" s="155"/>
    </row>
    <row r="11160" spans="1:20">
      <c r="A11160" s="164" t="s">
        <v>13427</v>
      </c>
      <c r="B11160" s="155" t="str">
        <f>IFERROR(VLOOKUP(Proc[[#This Row],[App]],Table2[],3,0),"open")</f>
        <v>open</v>
      </c>
      <c r="C11160" s="164" t="s">
        <v>370</v>
      </c>
      <c r="D11160" t="s">
        <v>13486</v>
      </c>
      <c r="E11160" t="s">
        <v>7543</v>
      </c>
      <c r="F11160" s="155" t="s">
        <v>13797</v>
      </c>
      <c r="G11160" s="164" t="s">
        <v>406</v>
      </c>
      <c r="H11160" s="155" t="str">
        <f>IF(Proc[[#This Row],[type]]="LFF (MDG-F)",MID(Proc[[#This Row],[Obj]],13,10),"")</f>
        <v>DE04C00413</v>
      </c>
      <c r="I11160" s="164"/>
      <c r="J11160" s="155" t="b">
        <f>Proc[[#This Row],[Requested]]=Proc[[#This Row],[CurrentParent]]</f>
        <v>0</v>
      </c>
      <c r="K11160" s="155" t="str">
        <f>IF(Proc[[#This Row],[Author]]="Marcela Urrego",VLOOKUP(LEFT(Proc[[#This Row],[Requested]],1),Table3[#All],2,0),VLOOKUP(Proc[[#This Row],[Author]],Table4[],2,0))</f>
        <v>EL</v>
      </c>
      <c r="L11160" s="155"/>
      <c r="M11160" s="140">
        <v>46139</v>
      </c>
      <c r="N11160" s="140"/>
      <c r="O11160" s="140"/>
      <c r="P11160" s="140" t="str">
        <f ca="1">IF(Proc[[#This Row],[DaysAgeing]]&gt;5,"yep","on track")</f>
        <v>on track</v>
      </c>
      <c r="Q11160" s="2">
        <f ca="1">IF(Proc[[#This Row],[DateClosed]]="",ABS(NETWORKDAYS(Proc[[#This Row],[DateOpened]],TODAY()))-1,ABS(NETWORKDAYS(Proc[[#This Row],[DateOpened]],Proc[[#This Row],[DateClosed]]))-1)</f>
        <v>1</v>
      </c>
      <c r="R11160" s="140" t="s">
        <v>774</v>
      </c>
      <c r="S11160" s="155"/>
      <c r="T11160" s="155"/>
    </row>
    <row r="11161" spans="1:20">
      <c r="A11161" s="164" t="s">
        <v>13427</v>
      </c>
      <c r="B11161" s="155" t="str">
        <f>IFERROR(VLOOKUP(Proc[[#This Row],[App]],Table2[],3,0),"open")</f>
        <v>open</v>
      </c>
      <c r="C11161" s="164" t="s">
        <v>370</v>
      </c>
      <c r="D11161" t="s">
        <v>13487</v>
      </c>
      <c r="E11161" t="s">
        <v>7543</v>
      </c>
      <c r="F11161" s="155" t="s">
        <v>13794</v>
      </c>
      <c r="G11161" s="164" t="s">
        <v>406</v>
      </c>
      <c r="H11161" s="155" t="str">
        <f>IF(Proc[[#This Row],[type]]="LFF (MDG-F)",MID(Proc[[#This Row],[Obj]],13,10),"")</f>
        <v>US10C01023</v>
      </c>
      <c r="I11161" s="164"/>
      <c r="J11161" s="155" t="b">
        <f>Proc[[#This Row],[Requested]]=Proc[[#This Row],[CurrentParent]]</f>
        <v>0</v>
      </c>
      <c r="K11161" s="155" t="str">
        <f>IF(Proc[[#This Row],[Author]]="Marcela Urrego",VLOOKUP(LEFT(Proc[[#This Row],[Requested]],1),Table3[#All],2,0),VLOOKUP(Proc[[#This Row],[Author]],Table4[],2,0))</f>
        <v>EL</v>
      </c>
      <c r="L11161" s="155"/>
      <c r="M11161" s="140">
        <v>46139</v>
      </c>
      <c r="N11161" s="140"/>
      <c r="O11161" s="140"/>
      <c r="P11161" s="140" t="str">
        <f ca="1">IF(Proc[[#This Row],[DaysAgeing]]&gt;5,"yep","on track")</f>
        <v>on track</v>
      </c>
      <c r="Q11161" s="2">
        <f ca="1">IF(Proc[[#This Row],[DateClosed]]="",ABS(NETWORKDAYS(Proc[[#This Row],[DateOpened]],TODAY()))-1,ABS(NETWORKDAYS(Proc[[#This Row],[DateOpened]],Proc[[#This Row],[DateClosed]]))-1)</f>
        <v>1</v>
      </c>
      <c r="R11161" s="140" t="s">
        <v>774</v>
      </c>
      <c r="S11161" s="155"/>
      <c r="T11161" s="155"/>
    </row>
    <row r="11162" spans="1:20">
      <c r="A11162" s="164" t="s">
        <v>13427</v>
      </c>
      <c r="B11162" s="155" t="str">
        <f>IFERROR(VLOOKUP(Proc[[#This Row],[App]],Table2[],3,0),"open")</f>
        <v>open</v>
      </c>
      <c r="C11162" s="164" t="s">
        <v>370</v>
      </c>
      <c r="D11162" t="s">
        <v>13488</v>
      </c>
      <c r="E11162" t="s">
        <v>13536</v>
      </c>
      <c r="F11162" s="155" t="s">
        <v>13798</v>
      </c>
      <c r="G11162" s="164" t="s">
        <v>406</v>
      </c>
      <c r="H11162" s="155" t="str">
        <f>IF(Proc[[#This Row],[type]]="LFF (MDG-F)",MID(Proc[[#This Row],[Obj]],13,10),"")</f>
        <v>US10C06078</v>
      </c>
      <c r="I11162" s="164"/>
      <c r="J11162" s="155" t="b">
        <f>Proc[[#This Row],[Requested]]=Proc[[#This Row],[CurrentParent]]</f>
        <v>0</v>
      </c>
      <c r="K11162" s="155" t="str">
        <f>IF(Proc[[#This Row],[Author]]="Marcela Urrego",VLOOKUP(LEFT(Proc[[#This Row],[Requested]],1),Table3[#All],2,0),VLOOKUP(Proc[[#This Row],[Author]],Table4[],2,0))</f>
        <v>EL</v>
      </c>
      <c r="L11162" s="155"/>
      <c r="M11162" s="140">
        <v>46139</v>
      </c>
      <c r="N11162" s="140"/>
      <c r="O11162" s="140"/>
      <c r="P11162" s="140" t="str">
        <f ca="1">IF(Proc[[#This Row],[DaysAgeing]]&gt;5,"yep","on track")</f>
        <v>on track</v>
      </c>
      <c r="Q11162" s="2">
        <f ca="1">IF(Proc[[#This Row],[DateClosed]]="",ABS(NETWORKDAYS(Proc[[#This Row],[DateOpened]],TODAY()))-1,ABS(NETWORKDAYS(Proc[[#This Row],[DateOpened]],Proc[[#This Row],[DateClosed]]))-1)</f>
        <v>1</v>
      </c>
      <c r="R11162" s="140" t="s">
        <v>774</v>
      </c>
      <c r="S11162" s="155"/>
      <c r="T11162" s="155"/>
    </row>
    <row r="11163" spans="1:20">
      <c r="A11163" s="164" t="s">
        <v>13427</v>
      </c>
      <c r="B11163" s="155" t="str">
        <f>IFERROR(VLOOKUP(Proc[[#This Row],[App]],Table2[],3,0),"open")</f>
        <v>open</v>
      </c>
      <c r="C11163" s="164" t="s">
        <v>370</v>
      </c>
      <c r="D11163" t="s">
        <v>13489</v>
      </c>
      <c r="E11163" t="s">
        <v>13536</v>
      </c>
      <c r="F11163" s="155" t="s">
        <v>13792</v>
      </c>
      <c r="G11163" s="164" t="s">
        <v>406</v>
      </c>
      <c r="H11163" s="155" t="str">
        <f>IF(Proc[[#This Row],[type]]="LFF (MDG-F)",MID(Proc[[#This Row],[Obj]],13,10),"")</f>
        <v>JP02C0M901</v>
      </c>
      <c r="I11163" s="164"/>
      <c r="J11163" s="155" t="b">
        <f>Proc[[#This Row],[Requested]]=Proc[[#This Row],[CurrentParent]]</f>
        <v>0</v>
      </c>
      <c r="K11163" s="155" t="str">
        <f>IF(Proc[[#This Row],[Author]]="Marcela Urrego",VLOOKUP(LEFT(Proc[[#This Row],[Requested]],1),Table3[#All],2,0),VLOOKUP(Proc[[#This Row],[Author]],Table4[],2,0))</f>
        <v>EL</v>
      </c>
      <c r="L11163" s="155"/>
      <c r="M11163" s="140">
        <v>46139</v>
      </c>
      <c r="N11163" s="140"/>
      <c r="O11163" s="140"/>
      <c r="P11163" s="140" t="str">
        <f ca="1">IF(Proc[[#This Row],[DaysAgeing]]&gt;5,"yep","on track")</f>
        <v>on track</v>
      </c>
      <c r="Q11163" s="2">
        <f ca="1">IF(Proc[[#This Row],[DateClosed]]="",ABS(NETWORKDAYS(Proc[[#This Row],[DateOpened]],TODAY()))-1,ABS(NETWORKDAYS(Proc[[#This Row],[DateOpened]],Proc[[#This Row],[DateClosed]]))-1)</f>
        <v>1</v>
      </c>
      <c r="R11163" s="140" t="s">
        <v>774</v>
      </c>
      <c r="S11163" s="155"/>
      <c r="T11163" s="155"/>
    </row>
    <row r="11164" spans="1:20">
      <c r="A11164" s="164" t="s">
        <v>13427</v>
      </c>
      <c r="B11164" s="155" t="str">
        <f>IFERROR(VLOOKUP(Proc[[#This Row],[App]],Table2[],3,0),"open")</f>
        <v>open</v>
      </c>
      <c r="C11164" s="164" t="s">
        <v>370</v>
      </c>
      <c r="D11164" t="s">
        <v>13490</v>
      </c>
      <c r="E11164" t="s">
        <v>13536</v>
      </c>
      <c r="F11164" s="155" t="s">
        <v>13792</v>
      </c>
      <c r="G11164" s="164" t="s">
        <v>406</v>
      </c>
      <c r="H11164" s="155" t="str">
        <f>IF(Proc[[#This Row],[type]]="LFF (MDG-F)",MID(Proc[[#This Row],[Obj]],13,10),"")</f>
        <v>JP02THMZ01</v>
      </c>
      <c r="I11164" s="164"/>
      <c r="J11164" s="155" t="b">
        <f>Proc[[#This Row],[Requested]]=Proc[[#This Row],[CurrentParent]]</f>
        <v>0</v>
      </c>
      <c r="K11164" s="155" t="str">
        <f>IF(Proc[[#This Row],[Author]]="Marcela Urrego",VLOOKUP(LEFT(Proc[[#This Row],[Requested]],1),Table3[#All],2,0),VLOOKUP(Proc[[#This Row],[Author]],Table4[],2,0))</f>
        <v>EL</v>
      </c>
      <c r="L11164" s="155"/>
      <c r="M11164" s="140">
        <v>46139</v>
      </c>
      <c r="N11164" s="140"/>
      <c r="O11164" s="140"/>
      <c r="P11164" s="140" t="str">
        <f ca="1">IF(Proc[[#This Row],[DaysAgeing]]&gt;5,"yep","on track")</f>
        <v>on track</v>
      </c>
      <c r="Q11164" s="2">
        <f ca="1">IF(Proc[[#This Row],[DateClosed]]="",ABS(NETWORKDAYS(Proc[[#This Row],[DateOpened]],TODAY()))-1,ABS(NETWORKDAYS(Proc[[#This Row],[DateOpened]],Proc[[#This Row],[DateClosed]]))-1)</f>
        <v>1</v>
      </c>
      <c r="R11164" s="140" t="s">
        <v>774</v>
      </c>
      <c r="S11164" s="155"/>
      <c r="T11164" s="155"/>
    </row>
    <row r="11165" spans="1:20">
      <c r="A11165" s="164" t="s">
        <v>13427</v>
      </c>
      <c r="B11165" s="155" t="str">
        <f>IFERROR(VLOOKUP(Proc[[#This Row],[App]],Table2[],3,0),"open")</f>
        <v>open</v>
      </c>
      <c r="C11165" s="164" t="s">
        <v>370</v>
      </c>
      <c r="D11165" t="s">
        <v>13491</v>
      </c>
      <c r="E11165" t="s">
        <v>13536</v>
      </c>
      <c r="F11165" s="155" t="s">
        <v>13792</v>
      </c>
      <c r="G11165" s="164" t="s">
        <v>406</v>
      </c>
      <c r="H11165" s="155" t="str">
        <f>IF(Proc[[#This Row],[type]]="LFF (MDG-F)",MID(Proc[[#This Row],[Obj]],13,10),"")</f>
        <v>US10PD1143</v>
      </c>
      <c r="I11165" s="164"/>
      <c r="J11165" s="155" t="b">
        <f>Proc[[#This Row],[Requested]]=Proc[[#This Row],[CurrentParent]]</f>
        <v>0</v>
      </c>
      <c r="K11165" s="155" t="str">
        <f>IF(Proc[[#This Row],[Author]]="Marcela Urrego",VLOOKUP(LEFT(Proc[[#This Row],[Requested]],1),Table3[#All],2,0),VLOOKUP(Proc[[#This Row],[Author]],Table4[],2,0))</f>
        <v>EL</v>
      </c>
      <c r="L11165" s="155"/>
      <c r="M11165" s="140">
        <v>46139</v>
      </c>
      <c r="N11165" s="140"/>
      <c r="O11165" s="140"/>
      <c r="P11165" s="140" t="str">
        <f ca="1">IF(Proc[[#This Row],[DaysAgeing]]&gt;5,"yep","on track")</f>
        <v>on track</v>
      </c>
      <c r="Q11165" s="2">
        <f ca="1">IF(Proc[[#This Row],[DateClosed]]="",ABS(NETWORKDAYS(Proc[[#This Row],[DateOpened]],TODAY()))-1,ABS(NETWORKDAYS(Proc[[#This Row],[DateOpened]],Proc[[#This Row],[DateClosed]]))-1)</f>
        <v>1</v>
      </c>
      <c r="R11165" s="140" t="s">
        <v>774</v>
      </c>
      <c r="S11165" s="155"/>
      <c r="T11165" s="155"/>
    </row>
    <row r="11166" spans="1:20" hidden="1">
      <c r="A11166" s="164" t="s">
        <v>13427</v>
      </c>
      <c r="B11166" s="155" t="str">
        <f>IFERROR(VLOOKUP(Proc[[#This Row],[App]],Table2[],3,0),"open")</f>
        <v>open</v>
      </c>
      <c r="C11166" s="164" t="s">
        <v>369</v>
      </c>
      <c r="D11166" t="s">
        <v>13492</v>
      </c>
      <c r="E11166" t="s">
        <v>13536</v>
      </c>
      <c r="F11166" s="155" t="s">
        <v>13536</v>
      </c>
      <c r="G11166" s="164" t="s">
        <v>400</v>
      </c>
      <c r="H11166" s="155" t="str">
        <f>IF(Proc[[#This Row],[type]]="LFF (MDG-F)",MID(Proc[[#This Row],[Obj]],13,10),"")</f>
        <v/>
      </c>
      <c r="I11166" s="164"/>
      <c r="J11166" s="155" t="b">
        <f>Proc[[#This Row],[Requested]]=Proc[[#This Row],[CurrentParent]]</f>
        <v>1</v>
      </c>
      <c r="K11166" s="155" t="str">
        <f>IF(Proc[[#This Row],[Author]]="Marcela Urrego",VLOOKUP(LEFT(Proc[[#This Row],[Requested]],1),Table3[#All],2,0),VLOOKUP(Proc[[#This Row],[Author]],Table4[],2,0))</f>
        <v>EL</v>
      </c>
      <c r="L11166" s="155"/>
      <c r="M11166" s="140">
        <v>46139</v>
      </c>
      <c r="N11166" s="140"/>
      <c r="O11166" s="140"/>
      <c r="P11166" s="140" t="str">
        <f ca="1">IF(Proc[[#This Row],[DaysAgeing]]&gt;5,"yep","on track")</f>
        <v>on track</v>
      </c>
      <c r="Q11166" s="2">
        <f ca="1">IF(Proc[[#This Row],[DateClosed]]="",ABS(NETWORKDAYS(Proc[[#This Row],[DateOpened]],TODAY()))-1,ABS(NETWORKDAYS(Proc[[#This Row],[DateOpened]],Proc[[#This Row],[DateClosed]]))-1)</f>
        <v>1</v>
      </c>
      <c r="R11166" s="140" t="s">
        <v>774</v>
      </c>
      <c r="S11166" s="155"/>
      <c r="T11166" s="155"/>
    </row>
    <row r="11167" spans="1:20">
      <c r="A11167" s="164" t="s">
        <v>13427</v>
      </c>
      <c r="B11167" s="155" t="str">
        <f>IFERROR(VLOOKUP(Proc[[#This Row],[App]],Table2[],3,0),"open")</f>
        <v>open</v>
      </c>
      <c r="C11167" s="164" t="s">
        <v>370</v>
      </c>
      <c r="D11167" t="s">
        <v>13513</v>
      </c>
      <c r="E11167" t="s">
        <v>13536</v>
      </c>
      <c r="F11167" s="155" t="s">
        <v>13792</v>
      </c>
      <c r="G11167" s="164" t="s">
        <v>406</v>
      </c>
      <c r="H11167" s="155" t="str">
        <f>IF(Proc[[#This Row],[type]]="LFF (MDG-F)",MID(Proc[[#This Row],[Obj]],13,10),"")</f>
        <v>DE04C00505</v>
      </c>
      <c r="I11167" s="164"/>
      <c r="J11167" s="155" t="b">
        <f>Proc[[#This Row],[Requested]]=Proc[[#This Row],[CurrentParent]]</f>
        <v>0</v>
      </c>
      <c r="K11167" s="155" t="str">
        <f>IF(Proc[[#This Row],[Author]]="Marcela Urrego",VLOOKUP(LEFT(Proc[[#This Row],[Requested]],1),Table3[#All],2,0),VLOOKUP(Proc[[#This Row],[Author]],Table4[],2,0))</f>
        <v>EL</v>
      </c>
      <c r="L11167" s="155"/>
      <c r="M11167" s="140">
        <v>46139</v>
      </c>
      <c r="N11167" s="140"/>
      <c r="O11167" s="140"/>
      <c r="P11167" s="140" t="str">
        <f ca="1">IF(Proc[[#This Row],[DaysAgeing]]&gt;5,"yep","on track")</f>
        <v>on track</v>
      </c>
      <c r="Q11167" s="2">
        <f ca="1">IF(Proc[[#This Row],[DateClosed]]="",ABS(NETWORKDAYS(Proc[[#This Row],[DateOpened]],TODAY()))-1,ABS(NETWORKDAYS(Proc[[#This Row],[DateOpened]],Proc[[#This Row],[DateClosed]]))-1)</f>
        <v>1</v>
      </c>
      <c r="R11167" s="140" t="s">
        <v>774</v>
      </c>
      <c r="S11167" s="155"/>
      <c r="T11167" s="155"/>
    </row>
    <row r="11168" spans="1:20" hidden="1">
      <c r="A11168" s="164" t="s">
        <v>13427</v>
      </c>
      <c r="B11168" s="155" t="str">
        <f>IFERROR(VLOOKUP(Proc[[#This Row],[App]],Table2[],3,0),"open")</f>
        <v>open</v>
      </c>
      <c r="C11168" s="164" t="s">
        <v>369</v>
      </c>
      <c r="D11168" t="s">
        <v>13493</v>
      </c>
      <c r="E11168" t="s">
        <v>13536</v>
      </c>
      <c r="F11168" s="155" t="s">
        <v>13536</v>
      </c>
      <c r="G11168" s="164" t="s">
        <v>400</v>
      </c>
      <c r="H11168" s="155" t="str">
        <f>IF(Proc[[#This Row],[type]]="LFF (MDG-F)",MID(Proc[[#This Row],[Obj]],13,10),"")</f>
        <v/>
      </c>
      <c r="I11168" s="164"/>
      <c r="J11168" s="155" t="b">
        <f>Proc[[#This Row],[Requested]]=Proc[[#This Row],[CurrentParent]]</f>
        <v>1</v>
      </c>
      <c r="K11168" s="155" t="str">
        <f>IF(Proc[[#This Row],[Author]]="Marcela Urrego",VLOOKUP(LEFT(Proc[[#This Row],[Requested]],1),Table3[#All],2,0),VLOOKUP(Proc[[#This Row],[Author]],Table4[],2,0))</f>
        <v>EL</v>
      </c>
      <c r="L11168" s="155"/>
      <c r="M11168" s="140">
        <v>46139</v>
      </c>
      <c r="N11168" s="140"/>
      <c r="O11168" s="140"/>
      <c r="P11168" s="140" t="str">
        <f ca="1">IF(Proc[[#This Row],[DaysAgeing]]&gt;5,"yep","on track")</f>
        <v>on track</v>
      </c>
      <c r="Q11168" s="2">
        <f ca="1">IF(Proc[[#This Row],[DateClosed]]="",ABS(NETWORKDAYS(Proc[[#This Row],[DateOpened]],TODAY()))-1,ABS(NETWORKDAYS(Proc[[#This Row],[DateOpened]],Proc[[#This Row],[DateClosed]]))-1)</f>
        <v>1</v>
      </c>
      <c r="R11168" s="140" t="s">
        <v>774</v>
      </c>
      <c r="S11168" s="155"/>
      <c r="T11168" s="155"/>
    </row>
    <row r="11169" spans="1:20">
      <c r="A11169" s="164" t="s">
        <v>13427</v>
      </c>
      <c r="B11169" s="155" t="str">
        <f>IFERROR(VLOOKUP(Proc[[#This Row],[App]],Table2[],3,0),"open")</f>
        <v>open</v>
      </c>
      <c r="C11169" s="164" t="s">
        <v>370</v>
      </c>
      <c r="D11169" t="s">
        <v>13494</v>
      </c>
      <c r="E11169" t="s">
        <v>13537</v>
      </c>
      <c r="F11169" s="155" t="s">
        <v>13794</v>
      </c>
      <c r="G11169" s="164" t="s">
        <v>406</v>
      </c>
      <c r="H11169" s="155" t="str">
        <f>IF(Proc[[#This Row],[type]]="LFF (MDG-F)",MID(Proc[[#This Row],[Obj]],13,10),"")</f>
        <v>DE04TNBZ04</v>
      </c>
      <c r="I11169" s="164"/>
      <c r="J11169" s="155" t="b">
        <f>Proc[[#This Row],[Requested]]=Proc[[#This Row],[CurrentParent]]</f>
        <v>0</v>
      </c>
      <c r="K11169" s="155" t="str">
        <f>IF(Proc[[#This Row],[Author]]="Marcela Urrego",VLOOKUP(LEFT(Proc[[#This Row],[Requested]],1),Table3[#All],2,0),VLOOKUP(Proc[[#This Row],[Author]],Table4[],2,0))</f>
        <v>EL</v>
      </c>
      <c r="L11169" s="155"/>
      <c r="M11169" s="140">
        <v>46139</v>
      </c>
      <c r="N11169" s="140"/>
      <c r="O11169" s="140"/>
      <c r="P11169" s="140" t="str">
        <f ca="1">IF(Proc[[#This Row],[DaysAgeing]]&gt;5,"yep","on track")</f>
        <v>on track</v>
      </c>
      <c r="Q11169" s="2">
        <f ca="1">IF(Proc[[#This Row],[DateClosed]]="",ABS(NETWORKDAYS(Proc[[#This Row],[DateOpened]],TODAY()))-1,ABS(NETWORKDAYS(Proc[[#This Row],[DateOpened]],Proc[[#This Row],[DateClosed]]))-1)</f>
        <v>1</v>
      </c>
      <c r="R11169" s="140" t="s">
        <v>774</v>
      </c>
      <c r="S11169" s="155"/>
      <c r="T11169" s="155"/>
    </row>
    <row r="11170" spans="1:20">
      <c r="A11170" s="164" t="s">
        <v>13427</v>
      </c>
      <c r="B11170" s="155" t="str">
        <f>IFERROR(VLOOKUP(Proc[[#This Row],[App]],Table2[],3,0),"open")</f>
        <v>open</v>
      </c>
      <c r="C11170" s="164" t="s">
        <v>370</v>
      </c>
      <c r="D11170" t="s">
        <v>13495</v>
      </c>
      <c r="E11170" t="s">
        <v>13537</v>
      </c>
      <c r="F11170" s="155" t="s">
        <v>13794</v>
      </c>
      <c r="G11170" s="164" t="s">
        <v>406</v>
      </c>
      <c r="H11170" s="155" t="str">
        <f>IF(Proc[[#This Row],[type]]="LFF (MDG-F)",MID(Proc[[#This Row],[Obj]],13,10),"")</f>
        <v>DE04TNBZ09</v>
      </c>
      <c r="I11170" s="164"/>
      <c r="J11170" s="155" t="b">
        <f>Proc[[#This Row],[Requested]]=Proc[[#This Row],[CurrentParent]]</f>
        <v>0</v>
      </c>
      <c r="K11170" s="155" t="str">
        <f>IF(Proc[[#This Row],[Author]]="Marcela Urrego",VLOOKUP(LEFT(Proc[[#This Row],[Requested]],1),Table3[#All],2,0),VLOOKUP(Proc[[#This Row],[Author]],Table4[],2,0))</f>
        <v>EL</v>
      </c>
      <c r="L11170" s="155"/>
      <c r="M11170" s="140">
        <v>46139</v>
      </c>
      <c r="N11170" s="140"/>
      <c r="O11170" s="140"/>
      <c r="P11170" s="140" t="str">
        <f ca="1">IF(Proc[[#This Row],[DaysAgeing]]&gt;5,"yep","on track")</f>
        <v>on track</v>
      </c>
      <c r="Q11170" s="2">
        <f ca="1">IF(Proc[[#This Row],[DateClosed]]="",ABS(NETWORKDAYS(Proc[[#This Row],[DateOpened]],TODAY()))-1,ABS(NETWORKDAYS(Proc[[#This Row],[DateOpened]],Proc[[#This Row],[DateClosed]]))-1)</f>
        <v>1</v>
      </c>
      <c r="R11170" s="140" t="s">
        <v>774</v>
      </c>
      <c r="S11170" s="155"/>
      <c r="T11170" s="155"/>
    </row>
    <row r="11171" spans="1:20">
      <c r="A11171" s="164" t="s">
        <v>13427</v>
      </c>
      <c r="B11171" s="155" t="str">
        <f>IFERROR(VLOOKUP(Proc[[#This Row],[App]],Table2[],3,0),"open")</f>
        <v>open</v>
      </c>
      <c r="C11171" s="164" t="s">
        <v>370</v>
      </c>
      <c r="D11171" t="s">
        <v>13496</v>
      </c>
      <c r="E11171" t="s">
        <v>13537</v>
      </c>
      <c r="F11171" s="155" t="s">
        <v>13794</v>
      </c>
      <c r="G11171" s="164" t="s">
        <v>406</v>
      </c>
      <c r="H11171" s="155" t="str">
        <f>IF(Proc[[#This Row],[type]]="LFF (MDG-F)",MID(Proc[[#This Row],[Obj]],13,10),"")</f>
        <v>US01Z03204</v>
      </c>
      <c r="I11171" s="164"/>
      <c r="J11171" s="155" t="b">
        <f>Proc[[#This Row],[Requested]]=Proc[[#This Row],[CurrentParent]]</f>
        <v>0</v>
      </c>
      <c r="K11171" s="155" t="str">
        <f>IF(Proc[[#This Row],[Author]]="Marcela Urrego",VLOOKUP(LEFT(Proc[[#This Row],[Requested]],1),Table3[#All],2,0),VLOOKUP(Proc[[#This Row],[Author]],Table4[],2,0))</f>
        <v>EL</v>
      </c>
      <c r="L11171" s="155"/>
      <c r="M11171" s="140">
        <v>46139</v>
      </c>
      <c r="N11171" s="140"/>
      <c r="O11171" s="140"/>
      <c r="P11171" s="140" t="str">
        <f ca="1">IF(Proc[[#This Row],[DaysAgeing]]&gt;5,"yep","on track")</f>
        <v>on track</v>
      </c>
      <c r="Q11171" s="2">
        <f ca="1">IF(Proc[[#This Row],[DateClosed]]="",ABS(NETWORKDAYS(Proc[[#This Row],[DateOpened]],TODAY()))-1,ABS(NETWORKDAYS(Proc[[#This Row],[DateOpened]],Proc[[#This Row],[DateClosed]]))-1)</f>
        <v>1</v>
      </c>
      <c r="R11171" s="140" t="s">
        <v>774</v>
      </c>
      <c r="S11171" s="155"/>
      <c r="T11171" s="155"/>
    </row>
    <row r="11172" spans="1:20">
      <c r="A11172" s="164" t="s">
        <v>13427</v>
      </c>
      <c r="B11172" s="155" t="str">
        <f>IFERROR(VLOOKUP(Proc[[#This Row],[App]],Table2[],3,0),"open")</f>
        <v>open</v>
      </c>
      <c r="C11172" s="164" t="s">
        <v>370</v>
      </c>
      <c r="D11172" t="s">
        <v>13497</v>
      </c>
      <c r="E11172" t="s">
        <v>7443</v>
      </c>
      <c r="F11172" s="155" t="s">
        <v>13799</v>
      </c>
      <c r="G11172" s="164" t="s">
        <v>406</v>
      </c>
      <c r="H11172" s="155" t="str">
        <f>IF(Proc[[#This Row],[type]]="LFF (MDG-F)",MID(Proc[[#This Row],[Obj]],13,10),"")</f>
        <v>US10PD0803</v>
      </c>
      <c r="I11172" s="164"/>
      <c r="J11172" s="155" t="b">
        <f>Proc[[#This Row],[Requested]]=Proc[[#This Row],[CurrentParent]]</f>
        <v>0</v>
      </c>
      <c r="K11172" s="155" t="str">
        <f>IF(Proc[[#This Row],[Author]]="Marcela Urrego",VLOOKUP(LEFT(Proc[[#This Row],[Requested]],1),Table3[#All],2,0),VLOOKUP(Proc[[#This Row],[Author]],Table4[],2,0))</f>
        <v>EL</v>
      </c>
      <c r="L11172" s="155"/>
      <c r="M11172" s="140">
        <v>46139</v>
      </c>
      <c r="N11172" s="140"/>
      <c r="O11172" s="140"/>
      <c r="P11172" s="140" t="str">
        <f ca="1">IF(Proc[[#This Row],[DaysAgeing]]&gt;5,"yep","on track")</f>
        <v>on track</v>
      </c>
      <c r="Q11172" s="2">
        <f ca="1">IF(Proc[[#This Row],[DateClosed]]="",ABS(NETWORKDAYS(Proc[[#This Row],[DateOpened]],TODAY()))-1,ABS(NETWORKDAYS(Proc[[#This Row],[DateOpened]],Proc[[#This Row],[DateClosed]]))-1)</f>
        <v>1</v>
      </c>
      <c r="R11172" s="140" t="s">
        <v>774</v>
      </c>
      <c r="S11172" s="155"/>
      <c r="T11172" s="155"/>
    </row>
    <row r="11173" spans="1:20" hidden="1">
      <c r="A11173" s="164" t="s">
        <v>13427</v>
      </c>
      <c r="B11173" s="155" t="str">
        <f>IFERROR(VLOOKUP(Proc[[#This Row],[App]],Table2[],3,0),"open")</f>
        <v>open</v>
      </c>
      <c r="C11173" s="164" t="s">
        <v>369</v>
      </c>
      <c r="D11173" t="s">
        <v>13498</v>
      </c>
      <c r="E11173" t="s">
        <v>4123</v>
      </c>
      <c r="F11173" s="155" t="s">
        <v>4123</v>
      </c>
      <c r="G11173" s="164" t="s">
        <v>400</v>
      </c>
      <c r="H11173" s="155" t="str">
        <f>IF(Proc[[#This Row],[type]]="LFF (MDG-F)",MID(Proc[[#This Row],[Obj]],13,10),"")</f>
        <v/>
      </c>
      <c r="I11173" s="164"/>
      <c r="J11173" s="155" t="b">
        <f>Proc[[#This Row],[Requested]]=Proc[[#This Row],[CurrentParent]]</f>
        <v>1</v>
      </c>
      <c r="K11173" s="155" t="str">
        <f>IF(Proc[[#This Row],[Author]]="Marcela Urrego",VLOOKUP(LEFT(Proc[[#This Row],[Requested]],1),Table3[#All],2,0),VLOOKUP(Proc[[#This Row],[Author]],Table4[],2,0))</f>
        <v>EL</v>
      </c>
      <c r="L11173" s="155"/>
      <c r="M11173" s="140">
        <v>46139</v>
      </c>
      <c r="N11173" s="140"/>
      <c r="O11173" s="140"/>
      <c r="P11173" s="140" t="str">
        <f ca="1">IF(Proc[[#This Row],[DaysAgeing]]&gt;5,"yep","on track")</f>
        <v>on track</v>
      </c>
      <c r="Q11173" s="2">
        <f ca="1">IF(Proc[[#This Row],[DateClosed]]="",ABS(NETWORKDAYS(Proc[[#This Row],[DateOpened]],TODAY()))-1,ABS(NETWORKDAYS(Proc[[#This Row],[DateOpened]],Proc[[#This Row],[DateClosed]]))-1)</f>
        <v>1</v>
      </c>
      <c r="R11173" s="140" t="s">
        <v>774</v>
      </c>
      <c r="S11173" s="155"/>
      <c r="T11173" s="155"/>
    </row>
    <row r="11174" spans="1:20">
      <c r="A11174" s="164" t="s">
        <v>13427</v>
      </c>
      <c r="B11174" s="155" t="str">
        <f>IFERROR(VLOOKUP(Proc[[#This Row],[App]],Table2[],3,0),"open")</f>
        <v>open</v>
      </c>
      <c r="C11174" s="164" t="s">
        <v>370</v>
      </c>
      <c r="D11174" t="s">
        <v>13499</v>
      </c>
      <c r="E11174" t="s">
        <v>13538</v>
      </c>
      <c r="F11174" s="155" t="s">
        <v>551</v>
      </c>
      <c r="G11174" s="164" t="s">
        <v>406</v>
      </c>
      <c r="H11174" s="155" t="str">
        <f>IF(Proc[[#This Row],[type]]="LFF (MDG-F)",MID(Proc[[#This Row],[Obj]],13,10),"")</f>
        <v>KR16DB3301</v>
      </c>
      <c r="I11174" s="164"/>
      <c r="J11174" s="155" t="b">
        <f>Proc[[#This Row],[Requested]]=Proc[[#This Row],[CurrentParent]]</f>
        <v>0</v>
      </c>
      <c r="K11174" s="155" t="str">
        <f>IF(Proc[[#This Row],[Author]]="Marcela Urrego",VLOOKUP(LEFT(Proc[[#This Row],[Requested]],1),Table3[#All],2,0),VLOOKUP(Proc[[#This Row],[Author]],Table4[],2,0))</f>
        <v>EL</v>
      </c>
      <c r="L11174" s="155"/>
      <c r="M11174" s="140">
        <v>46139</v>
      </c>
      <c r="N11174" s="140"/>
      <c r="O11174" s="140"/>
      <c r="P11174" s="140" t="str">
        <f ca="1">IF(Proc[[#This Row],[DaysAgeing]]&gt;5,"yep","on track")</f>
        <v>on track</v>
      </c>
      <c r="Q11174" s="2">
        <f ca="1">IF(Proc[[#This Row],[DateClosed]]="",ABS(NETWORKDAYS(Proc[[#This Row],[DateOpened]],TODAY()))-1,ABS(NETWORKDAYS(Proc[[#This Row],[DateOpened]],Proc[[#This Row],[DateClosed]]))-1)</f>
        <v>1</v>
      </c>
      <c r="R11174" s="140" t="s">
        <v>774</v>
      </c>
      <c r="S11174" s="155"/>
      <c r="T11174" s="155"/>
    </row>
    <row r="11175" spans="1:20">
      <c r="A11175" s="164" t="s">
        <v>13427</v>
      </c>
      <c r="B11175" s="155" t="str">
        <f>IFERROR(VLOOKUP(Proc[[#This Row],[App]],Table2[],3,0),"open")</f>
        <v>open</v>
      </c>
      <c r="C11175" s="164" t="s">
        <v>370</v>
      </c>
      <c r="D11175" t="s">
        <v>13500</v>
      </c>
      <c r="E11175" t="s">
        <v>13539</v>
      </c>
      <c r="F11175" s="155" t="s">
        <v>4467</v>
      </c>
      <c r="G11175" s="164" t="s">
        <v>406</v>
      </c>
      <c r="H11175" s="155" t="str">
        <f>IF(Proc[[#This Row],[type]]="LFF (MDG-F)",MID(Proc[[#This Row],[Obj]],13,10),"")</f>
        <v>US10TN1157</v>
      </c>
      <c r="I11175" s="164"/>
      <c r="J11175" s="155" t="b">
        <f>Proc[[#This Row],[Requested]]=Proc[[#This Row],[CurrentParent]]</f>
        <v>0</v>
      </c>
      <c r="K11175" s="155" t="str">
        <f>IF(Proc[[#This Row],[Author]]="Marcela Urrego",VLOOKUP(LEFT(Proc[[#This Row],[Requested]],1),Table3[#All],2,0),VLOOKUP(Proc[[#This Row],[Author]],Table4[],2,0))</f>
        <v>EL</v>
      </c>
      <c r="L11175" s="155"/>
      <c r="M11175" s="140">
        <v>46139</v>
      </c>
      <c r="N11175" s="140"/>
      <c r="O11175" s="140"/>
      <c r="P11175" s="140" t="str">
        <f ca="1">IF(Proc[[#This Row],[DaysAgeing]]&gt;5,"yep","on track")</f>
        <v>on track</v>
      </c>
      <c r="Q11175" s="2">
        <f ca="1">IF(Proc[[#This Row],[DateClosed]]="",ABS(NETWORKDAYS(Proc[[#This Row],[DateOpened]],TODAY()))-1,ABS(NETWORKDAYS(Proc[[#This Row],[DateOpened]],Proc[[#This Row],[DateClosed]]))-1)</f>
        <v>1</v>
      </c>
      <c r="R11175" s="140" t="s">
        <v>774</v>
      </c>
      <c r="S11175" s="155"/>
      <c r="T11175" s="155"/>
    </row>
    <row r="11176" spans="1:20" hidden="1">
      <c r="A11176" s="164" t="s">
        <v>13427</v>
      </c>
      <c r="B11176" s="155" t="str">
        <f>IFERROR(VLOOKUP(Proc[[#This Row],[App]],Table2[],3,0),"open")</f>
        <v>open</v>
      </c>
      <c r="C11176" s="164" t="s">
        <v>369</v>
      </c>
      <c r="D11176" t="s">
        <v>13501</v>
      </c>
      <c r="E11176" t="s">
        <v>1877</v>
      </c>
      <c r="F11176" s="155" t="s">
        <v>1877</v>
      </c>
      <c r="G11176" s="164" t="s">
        <v>400</v>
      </c>
      <c r="H11176" s="155" t="str">
        <f>IF(Proc[[#This Row],[type]]="LFF (MDG-F)",MID(Proc[[#This Row],[Obj]],13,10),"")</f>
        <v/>
      </c>
      <c r="I11176" s="164"/>
      <c r="J11176" s="155" t="b">
        <f>Proc[[#This Row],[Requested]]=Proc[[#This Row],[CurrentParent]]</f>
        <v>1</v>
      </c>
      <c r="K11176" s="155" t="str">
        <f>IF(Proc[[#This Row],[Author]]="Marcela Urrego",VLOOKUP(LEFT(Proc[[#This Row],[Requested]],1),Table3[#All],2,0),VLOOKUP(Proc[[#This Row],[Author]],Table4[],2,0))</f>
        <v>EL</v>
      </c>
      <c r="L11176" s="155"/>
      <c r="M11176" s="140">
        <v>46139</v>
      </c>
      <c r="N11176" s="140"/>
      <c r="O11176" s="140"/>
      <c r="P11176" s="140" t="str">
        <f ca="1">IF(Proc[[#This Row],[DaysAgeing]]&gt;5,"yep","on track")</f>
        <v>on track</v>
      </c>
      <c r="Q11176" s="2">
        <f ca="1">IF(Proc[[#This Row],[DateClosed]]="",ABS(NETWORKDAYS(Proc[[#This Row],[DateOpened]],TODAY()))-1,ABS(NETWORKDAYS(Proc[[#This Row],[DateOpened]],Proc[[#This Row],[DateClosed]]))-1)</f>
        <v>1</v>
      </c>
      <c r="R11176" s="140" t="s">
        <v>774</v>
      </c>
      <c r="S11176" s="155"/>
      <c r="T11176" s="155"/>
    </row>
    <row r="11177" spans="1:20" hidden="1">
      <c r="A11177" s="164" t="s">
        <v>13427</v>
      </c>
      <c r="B11177" s="155" t="str">
        <f>IFERROR(VLOOKUP(Proc[[#This Row],[App]],Table2[],3,0),"open")</f>
        <v>open</v>
      </c>
      <c r="C11177" s="164" t="s">
        <v>369</v>
      </c>
      <c r="D11177" t="s">
        <v>13502</v>
      </c>
      <c r="E11177" t="s">
        <v>1877</v>
      </c>
      <c r="F11177" s="155" t="s">
        <v>1877</v>
      </c>
      <c r="G11177" s="164" t="s">
        <v>400</v>
      </c>
      <c r="H11177" s="155" t="str">
        <f>IF(Proc[[#This Row],[type]]="LFF (MDG-F)",MID(Proc[[#This Row],[Obj]],13,10),"")</f>
        <v/>
      </c>
      <c r="I11177" s="164"/>
      <c r="J11177" s="155" t="b">
        <f>Proc[[#This Row],[Requested]]=Proc[[#This Row],[CurrentParent]]</f>
        <v>1</v>
      </c>
      <c r="K11177" s="155" t="str">
        <f>IF(Proc[[#This Row],[Author]]="Marcela Urrego",VLOOKUP(LEFT(Proc[[#This Row],[Requested]],1),Table3[#All],2,0),VLOOKUP(Proc[[#This Row],[Author]],Table4[],2,0))</f>
        <v>EL</v>
      </c>
      <c r="L11177" s="155"/>
      <c r="M11177" s="140">
        <v>46139</v>
      </c>
      <c r="N11177" s="140"/>
      <c r="O11177" s="140"/>
      <c r="P11177" s="140" t="str">
        <f ca="1">IF(Proc[[#This Row],[DaysAgeing]]&gt;5,"yep","on track")</f>
        <v>on track</v>
      </c>
      <c r="Q11177" s="2">
        <f ca="1">IF(Proc[[#This Row],[DateClosed]]="",ABS(NETWORKDAYS(Proc[[#This Row],[DateOpened]],TODAY()))-1,ABS(NETWORKDAYS(Proc[[#This Row],[DateOpened]],Proc[[#This Row],[DateClosed]]))-1)</f>
        <v>1</v>
      </c>
      <c r="R11177" s="140" t="s">
        <v>774</v>
      </c>
      <c r="S11177" s="155"/>
      <c r="T11177" s="155"/>
    </row>
    <row r="11178" spans="1:20" hidden="1">
      <c r="A11178" s="164" t="s">
        <v>13427</v>
      </c>
      <c r="B11178" s="155" t="str">
        <f>IFERROR(VLOOKUP(Proc[[#This Row],[App]],Table2[],3,0),"open")</f>
        <v>open</v>
      </c>
      <c r="C11178" s="164" t="s">
        <v>369</v>
      </c>
      <c r="D11178" t="s">
        <v>13503</v>
      </c>
      <c r="E11178" t="s">
        <v>1877</v>
      </c>
      <c r="F11178" s="155" t="s">
        <v>1877</v>
      </c>
      <c r="G11178" s="164" t="s">
        <v>400</v>
      </c>
      <c r="H11178" s="155" t="str">
        <f>IF(Proc[[#This Row],[type]]="LFF (MDG-F)",MID(Proc[[#This Row],[Obj]],13,10),"")</f>
        <v/>
      </c>
      <c r="I11178" s="164"/>
      <c r="J11178" s="155" t="b">
        <f>Proc[[#This Row],[Requested]]=Proc[[#This Row],[CurrentParent]]</f>
        <v>1</v>
      </c>
      <c r="K11178" s="155" t="str">
        <f>IF(Proc[[#This Row],[Author]]="Marcela Urrego",VLOOKUP(LEFT(Proc[[#This Row],[Requested]],1),Table3[#All],2,0),VLOOKUP(Proc[[#This Row],[Author]],Table4[],2,0))</f>
        <v>EL</v>
      </c>
      <c r="L11178" s="155"/>
      <c r="M11178" s="140">
        <v>46139</v>
      </c>
      <c r="N11178" s="140"/>
      <c r="O11178" s="140"/>
      <c r="P11178" s="140" t="str">
        <f ca="1">IF(Proc[[#This Row],[DaysAgeing]]&gt;5,"yep","on track")</f>
        <v>on track</v>
      </c>
      <c r="Q11178" s="2">
        <f ca="1">IF(Proc[[#This Row],[DateClosed]]="",ABS(NETWORKDAYS(Proc[[#This Row],[DateOpened]],TODAY()))-1,ABS(NETWORKDAYS(Proc[[#This Row],[DateOpened]],Proc[[#This Row],[DateClosed]]))-1)</f>
        <v>1</v>
      </c>
      <c r="R11178" s="140" t="s">
        <v>774</v>
      </c>
      <c r="S11178" s="155"/>
      <c r="T11178" s="155"/>
    </row>
    <row r="11179" spans="1:20" hidden="1">
      <c r="A11179" s="164" t="s">
        <v>13427</v>
      </c>
      <c r="B11179" s="155" t="str">
        <f>IFERROR(VLOOKUP(Proc[[#This Row],[App]],Table2[],3,0),"open")</f>
        <v>open</v>
      </c>
      <c r="C11179" s="164" t="s">
        <v>369</v>
      </c>
      <c r="D11179" t="s">
        <v>13504</v>
      </c>
      <c r="E11179" t="s">
        <v>1877</v>
      </c>
      <c r="F11179" s="155" t="s">
        <v>1877</v>
      </c>
      <c r="G11179" s="164" t="s">
        <v>400</v>
      </c>
      <c r="H11179" s="155" t="str">
        <f>IF(Proc[[#This Row],[type]]="LFF (MDG-F)",MID(Proc[[#This Row],[Obj]],13,10),"")</f>
        <v/>
      </c>
      <c r="I11179" s="164"/>
      <c r="J11179" s="155" t="b">
        <f>Proc[[#This Row],[Requested]]=Proc[[#This Row],[CurrentParent]]</f>
        <v>1</v>
      </c>
      <c r="K11179" s="155" t="str">
        <f>IF(Proc[[#This Row],[Author]]="Marcela Urrego",VLOOKUP(LEFT(Proc[[#This Row],[Requested]],1),Table3[#All],2,0),VLOOKUP(Proc[[#This Row],[Author]],Table4[],2,0))</f>
        <v>EL</v>
      </c>
      <c r="L11179" s="155"/>
      <c r="M11179" s="140">
        <v>46139</v>
      </c>
      <c r="N11179" s="140"/>
      <c r="O11179" s="140"/>
      <c r="P11179" s="140" t="str">
        <f ca="1">IF(Proc[[#This Row],[DaysAgeing]]&gt;5,"yep","on track")</f>
        <v>on track</v>
      </c>
      <c r="Q11179" s="2">
        <f ca="1">IF(Proc[[#This Row],[DateClosed]]="",ABS(NETWORKDAYS(Proc[[#This Row],[DateOpened]],TODAY()))-1,ABS(NETWORKDAYS(Proc[[#This Row],[DateOpened]],Proc[[#This Row],[DateClosed]]))-1)</f>
        <v>1</v>
      </c>
      <c r="R11179" s="140" t="s">
        <v>774</v>
      </c>
      <c r="S11179" s="155"/>
      <c r="T11179" s="155"/>
    </row>
    <row r="11180" spans="1:20" hidden="1">
      <c r="A11180" s="164" t="s">
        <v>13427</v>
      </c>
      <c r="B11180" s="155" t="str">
        <f>IFERROR(VLOOKUP(Proc[[#This Row],[App]],Table2[],3,0),"open")</f>
        <v>open</v>
      </c>
      <c r="C11180" s="164" t="s">
        <v>369</v>
      </c>
      <c r="D11180" t="s">
        <v>13505</v>
      </c>
      <c r="E11180" t="s">
        <v>418</v>
      </c>
      <c r="F11180" s="155" t="s">
        <v>418</v>
      </c>
      <c r="G11180" s="164" t="s">
        <v>400</v>
      </c>
      <c r="H11180" s="155" t="str">
        <f>IF(Proc[[#This Row],[type]]="LFF (MDG-F)",MID(Proc[[#This Row],[Obj]],13,10),"")</f>
        <v/>
      </c>
      <c r="I11180" s="164"/>
      <c r="J11180" s="155" t="b">
        <f>Proc[[#This Row],[Requested]]=Proc[[#This Row],[CurrentParent]]</f>
        <v>1</v>
      </c>
      <c r="K11180" s="155" t="str">
        <f>IF(Proc[[#This Row],[Author]]="Marcela Urrego",VLOOKUP(LEFT(Proc[[#This Row],[Requested]],1),Table3[#All],2,0),VLOOKUP(Proc[[#This Row],[Author]],Table4[],2,0))</f>
        <v>EL</v>
      </c>
      <c r="L11180" s="155"/>
      <c r="M11180" s="140">
        <v>46139</v>
      </c>
      <c r="N11180" s="140"/>
      <c r="O11180" s="140"/>
      <c r="P11180" s="140" t="str">
        <f ca="1">IF(Proc[[#This Row],[DaysAgeing]]&gt;5,"yep","on track")</f>
        <v>on track</v>
      </c>
      <c r="Q11180" s="2">
        <f ca="1">IF(Proc[[#This Row],[DateClosed]]="",ABS(NETWORKDAYS(Proc[[#This Row],[DateOpened]],TODAY()))-1,ABS(NETWORKDAYS(Proc[[#This Row],[DateOpened]],Proc[[#This Row],[DateClosed]]))-1)</f>
        <v>1</v>
      </c>
      <c r="R11180" s="140" t="s">
        <v>774</v>
      </c>
      <c r="S11180" s="155"/>
      <c r="T11180" s="155"/>
    </row>
    <row r="11181" spans="1:20" hidden="1">
      <c r="A11181" s="164" t="s">
        <v>13427</v>
      </c>
      <c r="B11181" s="155" t="str">
        <f>IFERROR(VLOOKUP(Proc[[#This Row],[App]],Table2[],3,0),"open")</f>
        <v>open</v>
      </c>
      <c r="C11181" s="164" t="s">
        <v>369</v>
      </c>
      <c r="D11181" t="s">
        <v>13506</v>
      </c>
      <c r="E11181" t="s">
        <v>418</v>
      </c>
      <c r="F11181" s="155" t="s">
        <v>418</v>
      </c>
      <c r="G11181" s="164" t="s">
        <v>400</v>
      </c>
      <c r="H11181" s="155" t="str">
        <f>IF(Proc[[#This Row],[type]]="LFF (MDG-F)",MID(Proc[[#This Row],[Obj]],13,10),"")</f>
        <v/>
      </c>
      <c r="I11181" s="164"/>
      <c r="J11181" s="155" t="b">
        <f>Proc[[#This Row],[Requested]]=Proc[[#This Row],[CurrentParent]]</f>
        <v>1</v>
      </c>
      <c r="K11181" s="155" t="str">
        <f>IF(Proc[[#This Row],[Author]]="Marcela Urrego",VLOOKUP(LEFT(Proc[[#This Row],[Requested]],1),Table3[#All],2,0),VLOOKUP(Proc[[#This Row],[Author]],Table4[],2,0))</f>
        <v>EL</v>
      </c>
      <c r="L11181" s="155"/>
      <c r="M11181" s="140">
        <v>46139</v>
      </c>
      <c r="N11181" s="140"/>
      <c r="O11181" s="140"/>
      <c r="P11181" s="140" t="str">
        <f ca="1">IF(Proc[[#This Row],[DaysAgeing]]&gt;5,"yep","on track")</f>
        <v>on track</v>
      </c>
      <c r="Q11181" s="2">
        <f ca="1">IF(Proc[[#This Row],[DateClosed]]="",ABS(NETWORKDAYS(Proc[[#This Row],[DateOpened]],TODAY()))-1,ABS(NETWORKDAYS(Proc[[#This Row],[DateOpened]],Proc[[#This Row],[DateClosed]]))-1)</f>
        <v>1</v>
      </c>
      <c r="R11181" s="140" t="s">
        <v>774</v>
      </c>
      <c r="S11181" s="155"/>
      <c r="T11181" s="155"/>
    </row>
    <row r="11182" spans="1:20" hidden="1">
      <c r="A11182" s="164" t="s">
        <v>13427</v>
      </c>
      <c r="B11182" s="155" t="str">
        <f>IFERROR(VLOOKUP(Proc[[#This Row],[App]],Table2[],3,0),"open")</f>
        <v>open</v>
      </c>
      <c r="C11182" s="164" t="s">
        <v>369</v>
      </c>
      <c r="D11182" t="s">
        <v>13507</v>
      </c>
      <c r="E11182" t="s">
        <v>418</v>
      </c>
      <c r="F11182" s="155" t="s">
        <v>418</v>
      </c>
      <c r="G11182" s="164" t="s">
        <v>400</v>
      </c>
      <c r="H11182" s="155" t="str">
        <f>IF(Proc[[#This Row],[type]]="LFF (MDG-F)",MID(Proc[[#This Row],[Obj]],13,10),"")</f>
        <v/>
      </c>
      <c r="I11182" s="164"/>
      <c r="J11182" s="155" t="b">
        <f>Proc[[#This Row],[Requested]]=Proc[[#This Row],[CurrentParent]]</f>
        <v>1</v>
      </c>
      <c r="K11182" s="155" t="str">
        <f>IF(Proc[[#This Row],[Author]]="Marcela Urrego",VLOOKUP(LEFT(Proc[[#This Row],[Requested]],1),Table3[#All],2,0),VLOOKUP(Proc[[#This Row],[Author]],Table4[],2,0))</f>
        <v>EL</v>
      </c>
      <c r="L11182" s="155"/>
      <c r="M11182" s="140">
        <v>46139</v>
      </c>
      <c r="N11182" s="140"/>
      <c r="O11182" s="140"/>
      <c r="P11182" s="140" t="str">
        <f ca="1">IF(Proc[[#This Row],[DaysAgeing]]&gt;5,"yep","on track")</f>
        <v>on track</v>
      </c>
      <c r="Q11182" s="2">
        <f ca="1">IF(Proc[[#This Row],[DateClosed]]="",ABS(NETWORKDAYS(Proc[[#This Row],[DateOpened]],TODAY()))-1,ABS(NETWORKDAYS(Proc[[#This Row],[DateOpened]],Proc[[#This Row],[DateClosed]]))-1)</f>
        <v>1</v>
      </c>
      <c r="R11182" s="140" t="s">
        <v>774</v>
      </c>
      <c r="S11182" s="155"/>
      <c r="T11182" s="155"/>
    </row>
    <row r="11183" spans="1:20" hidden="1">
      <c r="A11183" s="164" t="s">
        <v>13427</v>
      </c>
      <c r="B11183" s="155" t="str">
        <f>IFERROR(VLOOKUP(Proc[[#This Row],[App]],Table2[],3,0),"open")</f>
        <v>open</v>
      </c>
      <c r="C11183" s="164" t="s">
        <v>369</v>
      </c>
      <c r="D11183" t="s">
        <v>13508</v>
      </c>
      <c r="E11183" t="s">
        <v>418</v>
      </c>
      <c r="F11183" s="155" t="s">
        <v>418</v>
      </c>
      <c r="G11183" s="164" t="s">
        <v>400</v>
      </c>
      <c r="H11183" s="155" t="str">
        <f>IF(Proc[[#This Row],[type]]="LFF (MDG-F)",MID(Proc[[#This Row],[Obj]],13,10),"")</f>
        <v/>
      </c>
      <c r="I11183" s="164"/>
      <c r="J11183" s="155" t="b">
        <f>Proc[[#This Row],[Requested]]=Proc[[#This Row],[CurrentParent]]</f>
        <v>1</v>
      </c>
      <c r="K11183" s="155" t="str">
        <f>IF(Proc[[#This Row],[Author]]="Marcela Urrego",VLOOKUP(LEFT(Proc[[#This Row],[Requested]],1),Table3[#All],2,0),VLOOKUP(Proc[[#This Row],[Author]],Table4[],2,0))</f>
        <v>EL</v>
      </c>
      <c r="L11183" s="155"/>
      <c r="M11183" s="140">
        <v>46139</v>
      </c>
      <c r="N11183" s="140"/>
      <c r="O11183" s="140"/>
      <c r="P11183" s="140" t="str">
        <f ca="1">IF(Proc[[#This Row],[DaysAgeing]]&gt;5,"yep","on track")</f>
        <v>on track</v>
      </c>
      <c r="Q11183" s="2">
        <f ca="1">IF(Proc[[#This Row],[DateClosed]]="",ABS(NETWORKDAYS(Proc[[#This Row],[DateOpened]],TODAY()))-1,ABS(NETWORKDAYS(Proc[[#This Row],[DateOpened]],Proc[[#This Row],[DateClosed]]))-1)</f>
        <v>1</v>
      </c>
      <c r="R11183" s="140" t="s">
        <v>774</v>
      </c>
      <c r="S11183" s="155"/>
      <c r="T11183" s="155"/>
    </row>
    <row r="11184" spans="1:20" hidden="1">
      <c r="A11184" s="164" t="s">
        <v>13427</v>
      </c>
      <c r="B11184" s="155" t="str">
        <f>IFERROR(VLOOKUP(Proc[[#This Row],[App]],Table2[],3,0),"open")</f>
        <v>open</v>
      </c>
      <c r="C11184" s="164" t="s">
        <v>369</v>
      </c>
      <c r="D11184" t="s">
        <v>13509</v>
      </c>
      <c r="E11184" t="s">
        <v>418</v>
      </c>
      <c r="F11184" s="155" t="s">
        <v>418</v>
      </c>
      <c r="G11184" s="164" t="s">
        <v>400</v>
      </c>
      <c r="H11184" s="155" t="str">
        <f>IF(Proc[[#This Row],[type]]="LFF (MDG-F)",MID(Proc[[#This Row],[Obj]],13,10),"")</f>
        <v/>
      </c>
      <c r="I11184" s="164"/>
      <c r="J11184" s="155" t="b">
        <f>Proc[[#This Row],[Requested]]=Proc[[#This Row],[CurrentParent]]</f>
        <v>1</v>
      </c>
      <c r="K11184" s="155" t="str">
        <f>IF(Proc[[#This Row],[Author]]="Marcela Urrego",VLOOKUP(LEFT(Proc[[#This Row],[Requested]],1),Table3[#All],2,0),VLOOKUP(Proc[[#This Row],[Author]],Table4[],2,0))</f>
        <v>EL</v>
      </c>
      <c r="L11184" s="155"/>
      <c r="M11184" s="140">
        <v>46139</v>
      </c>
      <c r="N11184" s="140"/>
      <c r="O11184" s="140"/>
      <c r="P11184" s="140" t="str">
        <f ca="1">IF(Proc[[#This Row],[DaysAgeing]]&gt;5,"yep","on track")</f>
        <v>on track</v>
      </c>
      <c r="Q11184" s="2">
        <f ca="1">IF(Proc[[#This Row],[DateClosed]]="",ABS(NETWORKDAYS(Proc[[#This Row],[DateOpened]],TODAY()))-1,ABS(NETWORKDAYS(Proc[[#This Row],[DateOpened]],Proc[[#This Row],[DateClosed]]))-1)</f>
        <v>1</v>
      </c>
      <c r="R11184" s="140" t="s">
        <v>774</v>
      </c>
      <c r="S11184" s="155"/>
      <c r="T11184" s="155"/>
    </row>
    <row r="11185" spans="1:20" hidden="1">
      <c r="A11185" s="164" t="s">
        <v>13427</v>
      </c>
      <c r="B11185" s="155" t="str">
        <f>IFERROR(VLOOKUP(Proc[[#This Row],[App]],Table2[],3,0),"open")</f>
        <v>open</v>
      </c>
      <c r="C11185" s="164" t="s">
        <v>369</v>
      </c>
      <c r="D11185" t="s">
        <v>13510</v>
      </c>
      <c r="E11185" t="s">
        <v>418</v>
      </c>
      <c r="F11185" s="155" t="s">
        <v>418</v>
      </c>
      <c r="G11185" s="164" t="s">
        <v>400</v>
      </c>
      <c r="H11185" s="155" t="str">
        <f>IF(Proc[[#This Row],[type]]="LFF (MDG-F)",MID(Proc[[#This Row],[Obj]],13,10),"")</f>
        <v/>
      </c>
      <c r="I11185" s="164"/>
      <c r="J11185" s="155" t="b">
        <f>Proc[[#This Row],[Requested]]=Proc[[#This Row],[CurrentParent]]</f>
        <v>1</v>
      </c>
      <c r="K11185" s="155" t="str">
        <f>IF(Proc[[#This Row],[Author]]="Marcela Urrego",VLOOKUP(LEFT(Proc[[#This Row],[Requested]],1),Table3[#All],2,0),VLOOKUP(Proc[[#This Row],[Author]],Table4[],2,0))</f>
        <v>EL</v>
      </c>
      <c r="L11185" s="155"/>
      <c r="M11185" s="140">
        <v>46139</v>
      </c>
      <c r="N11185" s="140"/>
      <c r="O11185" s="140"/>
      <c r="P11185" s="140" t="str">
        <f ca="1">IF(Proc[[#This Row],[DaysAgeing]]&gt;5,"yep","on track")</f>
        <v>on track</v>
      </c>
      <c r="Q11185" s="2">
        <f ca="1">IF(Proc[[#This Row],[DateClosed]]="",ABS(NETWORKDAYS(Proc[[#This Row],[DateOpened]],TODAY()))-1,ABS(NETWORKDAYS(Proc[[#This Row],[DateOpened]],Proc[[#This Row],[DateClosed]]))-1)</f>
        <v>1</v>
      </c>
      <c r="R11185" s="140" t="s">
        <v>774</v>
      </c>
      <c r="S11185" s="155"/>
      <c r="T11185" s="155"/>
    </row>
    <row r="11186" spans="1:20" hidden="1">
      <c r="A11186" s="164" t="s">
        <v>13427</v>
      </c>
      <c r="B11186" s="155" t="str">
        <f>IFERROR(VLOOKUP(Proc[[#This Row],[App]],Table2[],3,0),"open")</f>
        <v>open</v>
      </c>
      <c r="C11186" s="164" t="s">
        <v>369</v>
      </c>
      <c r="D11186" t="s">
        <v>13511</v>
      </c>
      <c r="E11186" t="s">
        <v>418</v>
      </c>
      <c r="F11186" s="155" t="s">
        <v>418</v>
      </c>
      <c r="G11186" s="164" t="s">
        <v>400</v>
      </c>
      <c r="H11186" s="155" t="str">
        <f>IF(Proc[[#This Row],[type]]="LFF (MDG-F)",MID(Proc[[#This Row],[Obj]],13,10),"")</f>
        <v/>
      </c>
      <c r="I11186" s="164"/>
      <c r="J11186" s="155" t="b">
        <f>Proc[[#This Row],[Requested]]=Proc[[#This Row],[CurrentParent]]</f>
        <v>1</v>
      </c>
      <c r="K11186" s="155" t="str">
        <f>IF(Proc[[#This Row],[Author]]="Marcela Urrego",VLOOKUP(LEFT(Proc[[#This Row],[Requested]],1),Table3[#All],2,0),VLOOKUP(Proc[[#This Row],[Author]],Table4[],2,0))</f>
        <v>EL</v>
      </c>
      <c r="L11186" s="155"/>
      <c r="M11186" s="140">
        <v>46139</v>
      </c>
      <c r="N11186" s="140"/>
      <c r="O11186" s="140"/>
      <c r="P11186" s="140" t="str">
        <f ca="1">IF(Proc[[#This Row],[DaysAgeing]]&gt;5,"yep","on track")</f>
        <v>on track</v>
      </c>
      <c r="Q11186" s="2">
        <f ca="1">IF(Proc[[#This Row],[DateClosed]]="",ABS(NETWORKDAYS(Proc[[#This Row],[DateOpened]],TODAY()))-1,ABS(NETWORKDAYS(Proc[[#This Row],[DateOpened]],Proc[[#This Row],[DateClosed]]))-1)</f>
        <v>1</v>
      </c>
      <c r="R11186" s="140" t="s">
        <v>774</v>
      </c>
      <c r="S11186" s="155"/>
      <c r="T11186" s="155"/>
    </row>
    <row r="11187" spans="1:20" hidden="1">
      <c r="A11187" s="164" t="s">
        <v>13427</v>
      </c>
      <c r="B11187" s="155" t="str">
        <f>IFERROR(VLOOKUP(Proc[[#This Row],[App]],Table2[],3,0),"open")</f>
        <v>open</v>
      </c>
      <c r="C11187" s="164" t="s">
        <v>369</v>
      </c>
      <c r="D11187" t="s">
        <v>13512</v>
      </c>
      <c r="E11187" t="s">
        <v>418</v>
      </c>
      <c r="F11187" s="155" t="s">
        <v>418</v>
      </c>
      <c r="G11187" s="164" t="s">
        <v>400</v>
      </c>
      <c r="H11187" s="155" t="str">
        <f>IF(Proc[[#This Row],[type]]="LFF (MDG-F)",MID(Proc[[#This Row],[Obj]],13,10),"")</f>
        <v/>
      </c>
      <c r="I11187" s="164"/>
      <c r="J11187" s="155" t="b">
        <f>Proc[[#This Row],[Requested]]=Proc[[#This Row],[CurrentParent]]</f>
        <v>1</v>
      </c>
      <c r="K11187" s="155" t="str">
        <f>IF(Proc[[#This Row],[Author]]="Marcela Urrego",VLOOKUP(LEFT(Proc[[#This Row],[Requested]],1),Table3[#All],2,0),VLOOKUP(Proc[[#This Row],[Author]],Table4[],2,0))</f>
        <v>EL</v>
      </c>
      <c r="L11187" s="155"/>
      <c r="M11187" s="140">
        <v>46139</v>
      </c>
      <c r="N11187" s="140"/>
      <c r="O11187" s="140"/>
      <c r="P11187" s="140" t="str">
        <f ca="1">IF(Proc[[#This Row],[DaysAgeing]]&gt;5,"yep","on track")</f>
        <v>on track</v>
      </c>
      <c r="Q11187" s="2">
        <f ca="1">IF(Proc[[#This Row],[DateClosed]]="",ABS(NETWORKDAYS(Proc[[#This Row],[DateOpened]],TODAY()))-1,ABS(NETWORKDAYS(Proc[[#This Row],[DateOpened]],Proc[[#This Row],[DateClosed]]))-1)</f>
        <v>1</v>
      </c>
      <c r="R11187" s="140" t="s">
        <v>774</v>
      </c>
      <c r="S11187" s="155"/>
      <c r="T11187" s="155"/>
    </row>
    <row r="11188" spans="1:20" hidden="1">
      <c r="A11188" t="s">
        <v>13514</v>
      </c>
      <c r="B11188" s="155" t="str">
        <f>IFERROR(VLOOKUP(Proc[[#This Row],[App]],Table2[],3,0),"open")</f>
        <v>open</v>
      </c>
      <c r="C11188" s="164" t="s">
        <v>369</v>
      </c>
      <c r="D11188" t="s">
        <v>13515</v>
      </c>
      <c r="E11188" t="s">
        <v>13528</v>
      </c>
      <c r="F11188" s="155" t="s">
        <v>13528</v>
      </c>
      <c r="G11188" s="164" t="s">
        <v>400</v>
      </c>
      <c r="H11188" s="155" t="str">
        <f>IF(Proc[[#This Row],[type]]="LFF (MDG-F)",MID(Proc[[#This Row],[Obj]],13,10),"")</f>
        <v/>
      </c>
      <c r="I11188" s="164"/>
      <c r="J11188" s="155" t="b">
        <f>Proc[[#This Row],[Requested]]=Proc[[#This Row],[CurrentParent]]</f>
        <v>1</v>
      </c>
      <c r="K11188" s="155" t="str">
        <f>IF(Proc[[#This Row],[Author]]="Marcela Urrego",VLOOKUP(LEFT(Proc[[#This Row],[Requested]],1),Table3[#All],2,0),VLOOKUP(Proc[[#This Row],[Author]],Table4[],2,0))</f>
        <v>LS</v>
      </c>
      <c r="L11188" s="155"/>
      <c r="M11188" s="140">
        <v>46139</v>
      </c>
      <c r="N11188" s="140"/>
      <c r="O11188" s="140"/>
      <c r="P11188" s="140" t="str">
        <f ca="1">IF(Proc[[#This Row],[DaysAgeing]]&gt;5,"yep","on track")</f>
        <v>on track</v>
      </c>
      <c r="Q11188" s="2">
        <f ca="1">IF(Proc[[#This Row],[DateClosed]]="",ABS(NETWORKDAYS(Proc[[#This Row],[DateOpened]],TODAY()))-1,ABS(NETWORKDAYS(Proc[[#This Row],[DateOpened]],Proc[[#This Row],[DateClosed]]))-1)</f>
        <v>1</v>
      </c>
      <c r="R11188" s="140" t="s">
        <v>488</v>
      </c>
      <c r="S11188" s="155"/>
      <c r="T11188" s="155"/>
    </row>
    <row r="11189" spans="1:20" hidden="1">
      <c r="A11189" s="164" t="s">
        <v>13514</v>
      </c>
      <c r="B11189" s="155" t="str">
        <f>IFERROR(VLOOKUP(Proc[[#This Row],[App]],Table2[],3,0),"open")</f>
        <v>open</v>
      </c>
      <c r="C11189" s="164" t="s">
        <v>369</v>
      </c>
      <c r="D11189" t="s">
        <v>13516</v>
      </c>
      <c r="E11189" t="s">
        <v>13529</v>
      </c>
      <c r="F11189" s="155" t="s">
        <v>13529</v>
      </c>
      <c r="G11189" s="164" t="s">
        <v>400</v>
      </c>
      <c r="H11189" s="155" t="str">
        <f>IF(Proc[[#This Row],[type]]="LFF (MDG-F)",MID(Proc[[#This Row],[Obj]],13,10),"")</f>
        <v/>
      </c>
      <c r="I11189" s="164"/>
      <c r="J11189" s="155" t="b">
        <f>Proc[[#This Row],[Requested]]=Proc[[#This Row],[CurrentParent]]</f>
        <v>1</v>
      </c>
      <c r="K11189" s="155" t="str">
        <f>IF(Proc[[#This Row],[Author]]="Marcela Urrego",VLOOKUP(LEFT(Proc[[#This Row],[Requested]],1),Table3[#All],2,0),VLOOKUP(Proc[[#This Row],[Author]],Table4[],2,0))</f>
        <v>LS</v>
      </c>
      <c r="L11189" s="155"/>
      <c r="M11189" s="140">
        <v>46139</v>
      </c>
      <c r="N11189" s="140"/>
      <c r="O11189" s="140"/>
      <c r="P11189" s="140" t="str">
        <f ca="1">IF(Proc[[#This Row],[DaysAgeing]]&gt;5,"yep","on track")</f>
        <v>on track</v>
      </c>
      <c r="Q11189" s="2">
        <f ca="1">IF(Proc[[#This Row],[DateClosed]]="",ABS(NETWORKDAYS(Proc[[#This Row],[DateOpened]],TODAY()))-1,ABS(NETWORKDAYS(Proc[[#This Row],[DateOpened]],Proc[[#This Row],[DateClosed]]))-1)</f>
        <v>1</v>
      </c>
      <c r="R11189" s="140" t="s">
        <v>488</v>
      </c>
      <c r="S11189" s="155"/>
      <c r="T11189" s="155"/>
    </row>
    <row r="11190" spans="1:20" hidden="1">
      <c r="A11190" s="164" t="s">
        <v>13514</v>
      </c>
      <c r="B11190" s="155" t="str">
        <f>IFERROR(VLOOKUP(Proc[[#This Row],[App]],Table2[],3,0),"open")</f>
        <v>open</v>
      </c>
      <c r="C11190" s="164" t="s">
        <v>369</v>
      </c>
      <c r="D11190" t="s">
        <v>13517</v>
      </c>
      <c r="E11190" t="s">
        <v>13529</v>
      </c>
      <c r="F11190" s="155" t="s">
        <v>13529</v>
      </c>
      <c r="G11190" s="164" t="s">
        <v>400</v>
      </c>
      <c r="H11190" s="155" t="str">
        <f>IF(Proc[[#This Row],[type]]="LFF (MDG-F)",MID(Proc[[#This Row],[Obj]],13,10),"")</f>
        <v/>
      </c>
      <c r="I11190" s="164"/>
      <c r="J11190" s="155" t="b">
        <f>Proc[[#This Row],[Requested]]=Proc[[#This Row],[CurrentParent]]</f>
        <v>1</v>
      </c>
      <c r="K11190" s="155" t="str">
        <f>IF(Proc[[#This Row],[Author]]="Marcela Urrego",VLOOKUP(LEFT(Proc[[#This Row],[Requested]],1),Table3[#All],2,0),VLOOKUP(Proc[[#This Row],[Author]],Table4[],2,0))</f>
        <v>LS</v>
      </c>
      <c r="L11190" s="155"/>
      <c r="M11190" s="140">
        <v>46139</v>
      </c>
      <c r="N11190" s="140"/>
      <c r="O11190" s="140"/>
      <c r="P11190" s="140" t="str">
        <f ca="1">IF(Proc[[#This Row],[DaysAgeing]]&gt;5,"yep","on track")</f>
        <v>on track</v>
      </c>
      <c r="Q11190" s="2">
        <f ca="1">IF(Proc[[#This Row],[DateClosed]]="",ABS(NETWORKDAYS(Proc[[#This Row],[DateOpened]],TODAY()))-1,ABS(NETWORKDAYS(Proc[[#This Row],[DateOpened]],Proc[[#This Row],[DateClosed]]))-1)</f>
        <v>1</v>
      </c>
      <c r="R11190" s="140" t="s">
        <v>488</v>
      </c>
      <c r="S11190" s="155"/>
      <c r="T11190" s="155"/>
    </row>
    <row r="11191" spans="1:20">
      <c r="A11191" s="164" t="s">
        <v>13514</v>
      </c>
      <c r="B11191" s="155" t="str">
        <f>IFERROR(VLOOKUP(Proc[[#This Row],[App]],Table2[],3,0),"open")</f>
        <v>open</v>
      </c>
      <c r="C11191" s="164" t="s">
        <v>370</v>
      </c>
      <c r="D11191" t="s">
        <v>13518</v>
      </c>
      <c r="E11191" t="s">
        <v>2426</v>
      </c>
      <c r="F11191" s="155" t="s">
        <v>2117</v>
      </c>
      <c r="G11191" s="164" t="s">
        <v>406</v>
      </c>
      <c r="H11191" s="155" t="str">
        <f>IF(Proc[[#This Row],[type]]="LFF (MDG-F)",MID(Proc[[#This Row],[Obj]],13,10),"")</f>
        <v>2102TPSZ93</v>
      </c>
      <c r="I11191" s="164"/>
      <c r="J11191" s="155" t="b">
        <f>Proc[[#This Row],[Requested]]=Proc[[#This Row],[CurrentParent]]</f>
        <v>0</v>
      </c>
      <c r="K11191" s="155" t="str">
        <f>IF(Proc[[#This Row],[Author]]="Marcela Urrego",VLOOKUP(LEFT(Proc[[#This Row],[Requested]],1),Table3[#All],2,0),VLOOKUP(Proc[[#This Row],[Author]],Table4[],2,0))</f>
        <v>LS</v>
      </c>
      <c r="L11191" s="155"/>
      <c r="M11191" s="140">
        <v>46139</v>
      </c>
      <c r="N11191" s="140"/>
      <c r="O11191" s="140"/>
      <c r="P11191" s="140" t="str">
        <f ca="1">IF(Proc[[#This Row],[DaysAgeing]]&gt;5,"yep","on track")</f>
        <v>on track</v>
      </c>
      <c r="Q11191" s="2">
        <f ca="1">IF(Proc[[#This Row],[DateClosed]]="",ABS(NETWORKDAYS(Proc[[#This Row],[DateOpened]],TODAY()))-1,ABS(NETWORKDAYS(Proc[[#This Row],[DateOpened]],Proc[[#This Row],[DateClosed]]))-1)</f>
        <v>1</v>
      </c>
      <c r="R11191" s="140" t="s">
        <v>488</v>
      </c>
      <c r="S11191" s="155"/>
      <c r="T11191" s="155"/>
    </row>
    <row r="11192" spans="1:20" hidden="1">
      <c r="A11192" s="164" t="s">
        <v>13514</v>
      </c>
      <c r="B11192" s="155" t="str">
        <f>IFERROR(VLOOKUP(Proc[[#This Row],[App]],Table2[],3,0),"open")</f>
        <v>open</v>
      </c>
      <c r="C11192" s="164" t="s">
        <v>369</v>
      </c>
      <c r="D11192" t="s">
        <v>13519</v>
      </c>
      <c r="E11192" t="s">
        <v>13530</v>
      </c>
      <c r="F11192" s="164" t="s">
        <v>13530</v>
      </c>
      <c r="G11192" s="164" t="s">
        <v>400</v>
      </c>
      <c r="H11192" s="155" t="str">
        <f>IF(Proc[[#This Row],[type]]="LFF (MDG-F)",MID(Proc[[#This Row],[Obj]],13,10),"")</f>
        <v/>
      </c>
      <c r="I11192" s="164"/>
      <c r="J11192" s="155" t="b">
        <f>Proc[[#This Row],[Requested]]=Proc[[#This Row],[CurrentParent]]</f>
        <v>1</v>
      </c>
      <c r="K11192" s="155" t="str">
        <f>IF(Proc[[#This Row],[Author]]="Marcela Urrego",VLOOKUP(LEFT(Proc[[#This Row],[Requested]],1),Table3[#All],2,0),VLOOKUP(Proc[[#This Row],[Author]],Table4[],2,0))</f>
        <v>LS</v>
      </c>
      <c r="L11192" s="155"/>
      <c r="M11192" s="140">
        <v>46139</v>
      </c>
      <c r="N11192" s="140"/>
      <c r="O11192" s="140"/>
      <c r="P11192" s="140" t="str">
        <f ca="1">IF(Proc[[#This Row],[DaysAgeing]]&gt;5,"yep","on track")</f>
        <v>on track</v>
      </c>
      <c r="Q11192" s="2">
        <f ca="1">IF(Proc[[#This Row],[DateClosed]]="",ABS(NETWORKDAYS(Proc[[#This Row],[DateOpened]],TODAY()))-1,ABS(NETWORKDAYS(Proc[[#This Row],[DateOpened]],Proc[[#This Row],[DateClosed]]))-1)</f>
        <v>1</v>
      </c>
      <c r="R11192" s="140" t="s">
        <v>488</v>
      </c>
      <c r="S11192" s="155"/>
      <c r="T11192" s="155"/>
    </row>
    <row r="11193" spans="1:20" hidden="1">
      <c r="A11193" s="164" t="s">
        <v>13514</v>
      </c>
      <c r="B11193" s="155" t="str">
        <f>IFERROR(VLOOKUP(Proc[[#This Row],[App]],Table2[],3,0),"open")</f>
        <v>open</v>
      </c>
      <c r="C11193" s="164" t="s">
        <v>369</v>
      </c>
      <c r="D11193" t="s">
        <v>13520</v>
      </c>
      <c r="E11193" t="s">
        <v>2953</v>
      </c>
      <c r="F11193" s="155" t="s">
        <v>2953</v>
      </c>
      <c r="G11193" s="164" t="s">
        <v>400</v>
      </c>
      <c r="H11193" s="155" t="str">
        <f>IF(Proc[[#This Row],[type]]="LFF (MDG-F)",MID(Proc[[#This Row],[Obj]],13,10),"")</f>
        <v/>
      </c>
      <c r="I11193" s="164"/>
      <c r="J11193" s="155" t="b">
        <f>Proc[[#This Row],[Requested]]=Proc[[#This Row],[CurrentParent]]</f>
        <v>1</v>
      </c>
      <c r="K11193" s="155" t="str">
        <f>IF(Proc[[#This Row],[Author]]="Marcela Urrego",VLOOKUP(LEFT(Proc[[#This Row],[Requested]],1),Table3[#All],2,0),VLOOKUP(Proc[[#This Row],[Author]],Table4[],2,0))</f>
        <v>LS</v>
      </c>
      <c r="L11193" s="155"/>
      <c r="M11193" s="140">
        <v>46139</v>
      </c>
      <c r="N11193" s="140"/>
      <c r="O11193" s="140"/>
      <c r="P11193" s="140" t="str">
        <f ca="1">IF(Proc[[#This Row],[DaysAgeing]]&gt;5,"yep","on track")</f>
        <v>on track</v>
      </c>
      <c r="Q11193" s="2">
        <f ca="1">IF(Proc[[#This Row],[DateClosed]]="",ABS(NETWORKDAYS(Proc[[#This Row],[DateOpened]],TODAY()))-1,ABS(NETWORKDAYS(Proc[[#This Row],[DateOpened]],Proc[[#This Row],[DateClosed]]))-1)</f>
        <v>1</v>
      </c>
      <c r="R11193" s="140" t="s">
        <v>488</v>
      </c>
      <c r="S11193" s="155"/>
      <c r="T11193" s="155"/>
    </row>
    <row r="11194" spans="1:20" hidden="1">
      <c r="A11194" s="164" t="s">
        <v>13514</v>
      </c>
      <c r="B11194" s="155" t="str">
        <f>IFERROR(VLOOKUP(Proc[[#This Row],[App]],Table2[],3,0),"open")</f>
        <v>open</v>
      </c>
      <c r="C11194" s="164" t="s">
        <v>369</v>
      </c>
      <c r="D11194" t="s">
        <v>13521</v>
      </c>
      <c r="E11194" t="s">
        <v>13531</v>
      </c>
      <c r="F11194" s="155" t="s">
        <v>13531</v>
      </c>
      <c r="G11194" s="164" t="s">
        <v>400</v>
      </c>
      <c r="H11194" s="155" t="str">
        <f>IF(Proc[[#This Row],[type]]="LFF (MDG-F)",MID(Proc[[#This Row],[Obj]],13,10),"")</f>
        <v/>
      </c>
      <c r="I11194" s="164"/>
      <c r="J11194" s="155" t="b">
        <f>Proc[[#This Row],[Requested]]=Proc[[#This Row],[CurrentParent]]</f>
        <v>1</v>
      </c>
      <c r="K11194" s="155" t="str">
        <f>IF(Proc[[#This Row],[Author]]="Marcela Urrego",VLOOKUP(LEFT(Proc[[#This Row],[Requested]],1),Table3[#All],2,0),VLOOKUP(Proc[[#This Row],[Author]],Table4[],2,0))</f>
        <v>LS</v>
      </c>
      <c r="L11194" s="155"/>
      <c r="M11194" s="140">
        <v>46139</v>
      </c>
      <c r="N11194" s="140"/>
      <c r="O11194" s="140"/>
      <c r="P11194" s="140" t="str">
        <f ca="1">IF(Proc[[#This Row],[DaysAgeing]]&gt;5,"yep","on track")</f>
        <v>on track</v>
      </c>
      <c r="Q11194" s="2">
        <f ca="1">IF(Proc[[#This Row],[DateClosed]]="",ABS(NETWORKDAYS(Proc[[#This Row],[DateOpened]],TODAY()))-1,ABS(NETWORKDAYS(Proc[[#This Row],[DateOpened]],Proc[[#This Row],[DateClosed]]))-1)</f>
        <v>1</v>
      </c>
      <c r="R11194" s="140" t="s">
        <v>488</v>
      </c>
      <c r="S11194" s="155"/>
      <c r="T11194" s="155"/>
    </row>
    <row r="11195" spans="1:20" hidden="1">
      <c r="A11195" s="164" t="s">
        <v>13514</v>
      </c>
      <c r="B11195" s="155" t="str">
        <f>IFERROR(VLOOKUP(Proc[[#This Row],[App]],Table2[],3,0),"open")</f>
        <v>open</v>
      </c>
      <c r="C11195" s="164" t="s">
        <v>369</v>
      </c>
      <c r="D11195" t="s">
        <v>13522</v>
      </c>
      <c r="E11195" t="s">
        <v>1462</v>
      </c>
      <c r="F11195" s="155" t="s">
        <v>1462</v>
      </c>
      <c r="G11195" s="164" t="s">
        <v>400</v>
      </c>
      <c r="H11195" s="155" t="str">
        <f>IF(Proc[[#This Row],[type]]="LFF (MDG-F)",MID(Proc[[#This Row],[Obj]],13,10),"")</f>
        <v/>
      </c>
      <c r="I11195" s="164"/>
      <c r="J11195" s="155" t="b">
        <f>Proc[[#This Row],[Requested]]=Proc[[#This Row],[CurrentParent]]</f>
        <v>1</v>
      </c>
      <c r="K11195" s="155" t="str">
        <f>IF(Proc[[#This Row],[Author]]="Marcela Urrego",VLOOKUP(LEFT(Proc[[#This Row],[Requested]],1),Table3[#All],2,0),VLOOKUP(Proc[[#This Row],[Author]],Table4[],2,0))</f>
        <v>LS</v>
      </c>
      <c r="L11195" s="155"/>
      <c r="M11195" s="140">
        <v>46139</v>
      </c>
      <c r="N11195" s="140"/>
      <c r="O11195" s="140"/>
      <c r="P11195" s="140" t="str">
        <f ca="1">IF(Proc[[#This Row],[DaysAgeing]]&gt;5,"yep","on track")</f>
        <v>on track</v>
      </c>
      <c r="Q11195" s="2">
        <f ca="1">IF(Proc[[#This Row],[DateClosed]]="",ABS(NETWORKDAYS(Proc[[#This Row],[DateOpened]],TODAY()))-1,ABS(NETWORKDAYS(Proc[[#This Row],[DateOpened]],Proc[[#This Row],[DateClosed]]))-1)</f>
        <v>1</v>
      </c>
      <c r="R11195" s="140" t="s">
        <v>488</v>
      </c>
      <c r="S11195" s="155"/>
      <c r="T11195" s="155"/>
    </row>
    <row r="11196" spans="1:20" hidden="1">
      <c r="A11196" s="164" t="s">
        <v>13514</v>
      </c>
      <c r="B11196" s="155" t="str">
        <f>IFERROR(VLOOKUP(Proc[[#This Row],[App]],Table2[],3,0),"open")</f>
        <v>open</v>
      </c>
      <c r="C11196" s="164" t="s">
        <v>369</v>
      </c>
      <c r="D11196" t="s">
        <v>13523</v>
      </c>
      <c r="E11196" t="s">
        <v>13532</v>
      </c>
      <c r="F11196" s="155" t="s">
        <v>13532</v>
      </c>
      <c r="G11196" s="164" t="s">
        <v>400</v>
      </c>
      <c r="H11196" s="155" t="str">
        <f>IF(Proc[[#This Row],[type]]="LFF (MDG-F)",MID(Proc[[#This Row],[Obj]],13,10),"")</f>
        <v/>
      </c>
      <c r="I11196" s="164"/>
      <c r="J11196" s="155" t="b">
        <f>Proc[[#This Row],[Requested]]=Proc[[#This Row],[CurrentParent]]</f>
        <v>1</v>
      </c>
      <c r="K11196" s="155" t="str">
        <f>IF(Proc[[#This Row],[Author]]="Marcela Urrego",VLOOKUP(LEFT(Proc[[#This Row],[Requested]],1),Table3[#All],2,0),VLOOKUP(Proc[[#This Row],[Author]],Table4[],2,0))</f>
        <v>LS</v>
      </c>
      <c r="L11196" s="155"/>
      <c r="M11196" s="140">
        <v>46139</v>
      </c>
      <c r="N11196" s="140"/>
      <c r="O11196" s="140"/>
      <c r="P11196" s="140" t="str">
        <f ca="1">IF(Proc[[#This Row],[DaysAgeing]]&gt;5,"yep","on track")</f>
        <v>on track</v>
      </c>
      <c r="Q11196" s="2">
        <f ca="1">IF(Proc[[#This Row],[DateClosed]]="",ABS(NETWORKDAYS(Proc[[#This Row],[DateOpened]],TODAY()))-1,ABS(NETWORKDAYS(Proc[[#This Row],[DateOpened]],Proc[[#This Row],[DateClosed]]))-1)</f>
        <v>1</v>
      </c>
      <c r="R11196" s="140" t="s">
        <v>488</v>
      </c>
      <c r="S11196" s="155"/>
      <c r="T11196" s="155"/>
    </row>
    <row r="11197" spans="1:20" hidden="1">
      <c r="A11197" s="164" t="s">
        <v>13514</v>
      </c>
      <c r="B11197" s="155" t="str">
        <f>IFERROR(VLOOKUP(Proc[[#This Row],[App]],Table2[],3,0),"open")</f>
        <v>open</v>
      </c>
      <c r="C11197" s="164" t="s">
        <v>369</v>
      </c>
      <c r="D11197" t="s">
        <v>13524</v>
      </c>
      <c r="E11197" t="s">
        <v>13532</v>
      </c>
      <c r="F11197" s="155" t="s">
        <v>13532</v>
      </c>
      <c r="G11197" s="164" t="s">
        <v>400</v>
      </c>
      <c r="H11197" s="155" t="str">
        <f>IF(Proc[[#This Row],[type]]="LFF (MDG-F)",MID(Proc[[#This Row],[Obj]],13,10),"")</f>
        <v/>
      </c>
      <c r="I11197" s="164"/>
      <c r="J11197" s="155" t="b">
        <f>Proc[[#This Row],[Requested]]=Proc[[#This Row],[CurrentParent]]</f>
        <v>1</v>
      </c>
      <c r="K11197" s="155" t="str">
        <f>IF(Proc[[#This Row],[Author]]="Marcela Urrego",VLOOKUP(LEFT(Proc[[#This Row],[Requested]],1),Table3[#All],2,0),VLOOKUP(Proc[[#This Row],[Author]],Table4[],2,0))</f>
        <v>LS</v>
      </c>
      <c r="L11197" s="155"/>
      <c r="M11197" s="140">
        <v>46139</v>
      </c>
      <c r="N11197" s="140"/>
      <c r="O11197" s="140"/>
      <c r="P11197" s="140" t="str">
        <f ca="1">IF(Proc[[#This Row],[DaysAgeing]]&gt;5,"yep","on track")</f>
        <v>on track</v>
      </c>
      <c r="Q11197" s="2">
        <f ca="1">IF(Proc[[#This Row],[DateClosed]]="",ABS(NETWORKDAYS(Proc[[#This Row],[DateOpened]],TODAY()))-1,ABS(NETWORKDAYS(Proc[[#This Row],[DateOpened]],Proc[[#This Row],[DateClosed]]))-1)</f>
        <v>1</v>
      </c>
      <c r="R11197" s="140" t="s">
        <v>488</v>
      </c>
      <c r="S11197" s="155"/>
      <c r="T11197" s="155"/>
    </row>
    <row r="11198" spans="1:20" hidden="1">
      <c r="A11198" s="164" t="s">
        <v>13514</v>
      </c>
      <c r="B11198" s="155" t="str">
        <f>IFERROR(VLOOKUP(Proc[[#This Row],[App]],Table2[],3,0),"open")</f>
        <v>open</v>
      </c>
      <c r="C11198" s="164" t="s">
        <v>369</v>
      </c>
      <c r="D11198" t="s">
        <v>13525</v>
      </c>
      <c r="E11198" t="s">
        <v>1462</v>
      </c>
      <c r="F11198" s="155" t="s">
        <v>1462</v>
      </c>
      <c r="G11198" s="164" t="s">
        <v>400</v>
      </c>
      <c r="H11198" s="155" t="str">
        <f>IF(Proc[[#This Row],[type]]="LFF (MDG-F)",MID(Proc[[#This Row],[Obj]],13,10),"")</f>
        <v/>
      </c>
      <c r="I11198" s="164"/>
      <c r="J11198" s="155" t="b">
        <f>Proc[[#This Row],[Requested]]=Proc[[#This Row],[CurrentParent]]</f>
        <v>1</v>
      </c>
      <c r="K11198" s="155" t="str">
        <f>IF(Proc[[#This Row],[Author]]="Marcela Urrego",VLOOKUP(LEFT(Proc[[#This Row],[Requested]],1),Table3[#All],2,0),VLOOKUP(Proc[[#This Row],[Author]],Table4[],2,0))</f>
        <v>LS</v>
      </c>
      <c r="L11198" s="155"/>
      <c r="M11198" s="140">
        <v>46139</v>
      </c>
      <c r="N11198" s="140"/>
      <c r="O11198" s="140"/>
      <c r="P11198" s="140" t="str">
        <f ca="1">IF(Proc[[#This Row],[DaysAgeing]]&gt;5,"yep","on track")</f>
        <v>on track</v>
      </c>
      <c r="Q11198" s="2">
        <f ca="1">IF(Proc[[#This Row],[DateClosed]]="",ABS(NETWORKDAYS(Proc[[#This Row],[DateOpened]],TODAY()))-1,ABS(NETWORKDAYS(Proc[[#This Row],[DateOpened]],Proc[[#This Row],[DateClosed]]))-1)</f>
        <v>1</v>
      </c>
      <c r="R11198" s="140" t="s">
        <v>488</v>
      </c>
      <c r="S11198" s="155"/>
      <c r="T11198" s="155"/>
    </row>
    <row r="11199" spans="1:20" hidden="1">
      <c r="A11199" s="164" t="s">
        <v>13514</v>
      </c>
      <c r="B11199" s="155" t="str">
        <f>IFERROR(VLOOKUP(Proc[[#This Row],[App]],Table2[],3,0),"open")</f>
        <v>open</v>
      </c>
      <c r="C11199" s="164" t="s">
        <v>369</v>
      </c>
      <c r="D11199" t="s">
        <v>13526</v>
      </c>
      <c r="E11199" t="s">
        <v>13532</v>
      </c>
      <c r="F11199" s="155" t="s">
        <v>13532</v>
      </c>
      <c r="G11199" s="164" t="s">
        <v>400</v>
      </c>
      <c r="H11199" s="155" t="str">
        <f>IF(Proc[[#This Row],[type]]="LFF (MDG-F)",MID(Proc[[#This Row],[Obj]],13,10),"")</f>
        <v/>
      </c>
      <c r="I11199" s="164"/>
      <c r="J11199" s="155" t="b">
        <f>Proc[[#This Row],[Requested]]=Proc[[#This Row],[CurrentParent]]</f>
        <v>1</v>
      </c>
      <c r="K11199" s="155" t="str">
        <f>IF(Proc[[#This Row],[Author]]="Marcela Urrego",VLOOKUP(LEFT(Proc[[#This Row],[Requested]],1),Table3[#All],2,0),VLOOKUP(Proc[[#This Row],[Author]],Table4[],2,0))</f>
        <v>LS</v>
      </c>
      <c r="L11199" s="155"/>
      <c r="M11199" s="140">
        <v>46139</v>
      </c>
      <c r="N11199" s="140"/>
      <c r="O11199" s="140"/>
      <c r="P11199" s="140" t="str">
        <f ca="1">IF(Proc[[#This Row],[DaysAgeing]]&gt;5,"yep","on track")</f>
        <v>on track</v>
      </c>
      <c r="Q11199" s="2">
        <f ca="1">IF(Proc[[#This Row],[DateClosed]]="",ABS(NETWORKDAYS(Proc[[#This Row],[DateOpened]],TODAY()))-1,ABS(NETWORKDAYS(Proc[[#This Row],[DateOpened]],Proc[[#This Row],[DateClosed]]))-1)</f>
        <v>1</v>
      </c>
      <c r="R11199" s="140" t="s">
        <v>488</v>
      </c>
      <c r="S11199" s="155"/>
      <c r="T11199" s="155"/>
    </row>
    <row r="11200" spans="1:20" hidden="1">
      <c r="A11200" s="164" t="s">
        <v>13514</v>
      </c>
      <c r="B11200" s="155" t="str">
        <f>IFERROR(VLOOKUP(Proc[[#This Row],[App]],Table2[],3,0),"open")</f>
        <v>open</v>
      </c>
      <c r="C11200" s="164" t="s">
        <v>369</v>
      </c>
      <c r="D11200" t="s">
        <v>13527</v>
      </c>
      <c r="E11200" t="s">
        <v>1462</v>
      </c>
      <c r="F11200" s="155" t="s">
        <v>1462</v>
      </c>
      <c r="G11200" s="164" t="s">
        <v>400</v>
      </c>
      <c r="H11200" s="155" t="str">
        <f>IF(Proc[[#This Row],[type]]="LFF (MDG-F)",MID(Proc[[#This Row],[Obj]],13,10),"")</f>
        <v/>
      </c>
      <c r="I11200" s="164"/>
      <c r="J11200" s="155" t="b">
        <f>Proc[[#This Row],[Requested]]=Proc[[#This Row],[CurrentParent]]</f>
        <v>1</v>
      </c>
      <c r="K11200" s="155" t="str">
        <f>IF(Proc[[#This Row],[Author]]="Marcela Urrego",VLOOKUP(LEFT(Proc[[#This Row],[Requested]],1),Table3[#All],2,0),VLOOKUP(Proc[[#This Row],[Author]],Table4[],2,0))</f>
        <v>LS</v>
      </c>
      <c r="L11200" s="155"/>
      <c r="M11200" s="140">
        <v>46139</v>
      </c>
      <c r="N11200" s="140"/>
      <c r="O11200" s="140"/>
      <c r="P11200" s="140" t="str">
        <f ca="1">IF(Proc[[#This Row],[DaysAgeing]]&gt;5,"yep","on track")</f>
        <v>on track</v>
      </c>
      <c r="Q11200" s="2">
        <f ca="1">IF(Proc[[#This Row],[DateClosed]]="",ABS(NETWORKDAYS(Proc[[#This Row],[DateOpened]],TODAY()))-1,ABS(NETWORKDAYS(Proc[[#This Row],[DateOpened]],Proc[[#This Row],[DateClosed]]))-1)</f>
        <v>1</v>
      </c>
      <c r="R11200" s="140" t="s">
        <v>488</v>
      </c>
      <c r="S11200" s="155"/>
      <c r="T11200" s="155"/>
    </row>
    <row r="11201" spans="1:20" hidden="1">
      <c r="A11201" t="s">
        <v>13540</v>
      </c>
      <c r="B11201" s="155" t="str">
        <f>IFERROR(VLOOKUP(Proc[[#This Row],[App]],Table2[],3,0),"open")</f>
        <v>ok</v>
      </c>
      <c r="C11201" s="164" t="s">
        <v>369</v>
      </c>
      <c r="D11201" t="s">
        <v>6073</v>
      </c>
      <c r="E11201" t="s">
        <v>500</v>
      </c>
      <c r="F11201" s="155" t="s">
        <v>500</v>
      </c>
      <c r="G11201" t="s">
        <v>400</v>
      </c>
      <c r="H11201" s="155" t="str">
        <f>IF(Proc[[#This Row],[type]]="LFF (MDG-F)",MID(Proc[[#This Row],[Obj]],13,10),"")</f>
        <v/>
      </c>
      <c r="I11201" s="164"/>
      <c r="J11201" s="155" t="b">
        <f>Proc[[#This Row],[Requested]]=Proc[[#This Row],[CurrentParent]]</f>
        <v>1</v>
      </c>
      <c r="K11201" s="155" t="str">
        <f>IF(Proc[[#This Row],[Author]]="Marcela Urrego",VLOOKUP(LEFT(Proc[[#This Row],[Requested]],1),Table3[#All],2,0),VLOOKUP(Proc[[#This Row],[Author]],Table4[],2,0))</f>
        <v>LS</v>
      </c>
      <c r="L11201" s="155"/>
      <c r="M11201" s="140">
        <v>46139</v>
      </c>
      <c r="N11201" s="140"/>
      <c r="O11201" s="140"/>
      <c r="P11201" s="140" t="str">
        <f ca="1">IF(Proc[[#This Row],[DaysAgeing]]&gt;5,"yep","on track")</f>
        <v>on track</v>
      </c>
      <c r="Q11201" s="2">
        <f ca="1">IF(Proc[[#This Row],[DateClosed]]="",ABS(NETWORKDAYS(Proc[[#This Row],[DateOpened]],TODAY()))-1,ABS(NETWORKDAYS(Proc[[#This Row],[DateOpened]],Proc[[#This Row],[DateClosed]]))-1)</f>
        <v>1</v>
      </c>
      <c r="R11201" s="140" t="s">
        <v>488</v>
      </c>
      <c r="S11201" s="155"/>
      <c r="T11201" s="155"/>
    </row>
    <row r="11202" spans="1:20" hidden="1">
      <c r="A11202" s="164" t="s">
        <v>13540</v>
      </c>
      <c r="B11202" s="155" t="str">
        <f>IFERROR(VLOOKUP(Proc[[#This Row],[App]],Table2[],3,0),"open")</f>
        <v>ok</v>
      </c>
      <c r="C11202" s="164" t="s">
        <v>369</v>
      </c>
      <c r="D11202" t="s">
        <v>6077</v>
      </c>
      <c r="E11202" t="s">
        <v>13303</v>
      </c>
      <c r="F11202" s="155" t="s">
        <v>13303</v>
      </c>
      <c r="G11202" s="164" t="s">
        <v>400</v>
      </c>
      <c r="H11202" s="155" t="str">
        <f>IF(Proc[[#This Row],[type]]="LFF (MDG-F)",MID(Proc[[#This Row],[Obj]],13,10),"")</f>
        <v/>
      </c>
      <c r="I11202" s="164"/>
      <c r="J11202" s="155" t="b">
        <f>Proc[[#This Row],[Requested]]=Proc[[#This Row],[CurrentParent]]</f>
        <v>1</v>
      </c>
      <c r="K11202" s="155" t="str">
        <f>IF(Proc[[#This Row],[Author]]="Marcela Urrego",VLOOKUP(LEFT(Proc[[#This Row],[Requested]],1),Table3[#All],2,0),VLOOKUP(Proc[[#This Row],[Author]],Table4[],2,0))</f>
        <v>LS</v>
      </c>
      <c r="L11202" s="155"/>
      <c r="M11202" s="140">
        <v>46139</v>
      </c>
      <c r="N11202" s="140"/>
      <c r="O11202" s="140"/>
      <c r="P11202" s="140" t="str">
        <f ca="1">IF(Proc[[#This Row],[DaysAgeing]]&gt;5,"yep","on track")</f>
        <v>on track</v>
      </c>
      <c r="Q11202" s="2">
        <f ca="1">IF(Proc[[#This Row],[DateClosed]]="",ABS(NETWORKDAYS(Proc[[#This Row],[DateOpened]],TODAY()))-1,ABS(NETWORKDAYS(Proc[[#This Row],[DateOpened]],Proc[[#This Row],[DateClosed]]))-1)</f>
        <v>1</v>
      </c>
      <c r="R11202" s="140" t="s">
        <v>488</v>
      </c>
      <c r="S11202" s="155"/>
      <c r="T11202" s="155"/>
    </row>
    <row r="11203" spans="1:20" hidden="1">
      <c r="A11203" s="164" t="s">
        <v>13540</v>
      </c>
      <c r="B11203" s="155" t="str">
        <f>IFERROR(VLOOKUP(Proc[[#This Row],[App]],Table2[],3,0),"open")</f>
        <v>ok</v>
      </c>
      <c r="C11203" s="164" t="s">
        <v>369</v>
      </c>
      <c r="D11203" t="s">
        <v>6081</v>
      </c>
      <c r="E11203" t="s">
        <v>7082</v>
      </c>
      <c r="F11203" s="155" t="s">
        <v>7082</v>
      </c>
      <c r="G11203" s="164" t="s">
        <v>400</v>
      </c>
      <c r="H11203" s="155" t="str">
        <f>IF(Proc[[#This Row],[type]]="LFF (MDG-F)",MID(Proc[[#This Row],[Obj]],13,10),"")</f>
        <v/>
      </c>
      <c r="I11203" s="164"/>
      <c r="J11203" s="155" t="b">
        <f>Proc[[#This Row],[Requested]]=Proc[[#This Row],[CurrentParent]]</f>
        <v>1</v>
      </c>
      <c r="K11203" s="155" t="str">
        <f>IF(Proc[[#This Row],[Author]]="Marcela Urrego",VLOOKUP(LEFT(Proc[[#This Row],[Requested]],1),Table3[#All],2,0),VLOOKUP(Proc[[#This Row],[Author]],Table4[],2,0))</f>
        <v>LS</v>
      </c>
      <c r="L11203" s="155"/>
      <c r="M11203" s="140">
        <v>46139</v>
      </c>
      <c r="N11203" s="140"/>
      <c r="O11203" s="140"/>
      <c r="P11203" s="140" t="str">
        <f ca="1">IF(Proc[[#This Row],[DaysAgeing]]&gt;5,"yep","on track")</f>
        <v>on track</v>
      </c>
      <c r="Q11203" s="2">
        <f ca="1">IF(Proc[[#This Row],[DateClosed]]="",ABS(NETWORKDAYS(Proc[[#This Row],[DateOpened]],TODAY()))-1,ABS(NETWORKDAYS(Proc[[#This Row],[DateOpened]],Proc[[#This Row],[DateClosed]]))-1)</f>
        <v>1</v>
      </c>
      <c r="R11203" s="140" t="s">
        <v>488</v>
      </c>
      <c r="S11203" s="155"/>
      <c r="T11203" s="155"/>
    </row>
    <row r="11204" spans="1:20" hidden="1">
      <c r="A11204" s="164" t="s">
        <v>13540</v>
      </c>
      <c r="B11204" s="155" t="str">
        <f>IFERROR(VLOOKUP(Proc[[#This Row],[App]],Table2[],3,0),"open")</f>
        <v>ok</v>
      </c>
      <c r="C11204" s="164" t="s">
        <v>369</v>
      </c>
      <c r="D11204" t="s">
        <v>13541</v>
      </c>
      <c r="E11204" t="s">
        <v>13529</v>
      </c>
      <c r="F11204" s="155" t="s">
        <v>13529</v>
      </c>
      <c r="G11204" s="164" t="s">
        <v>400</v>
      </c>
      <c r="H11204" s="155" t="str">
        <f>IF(Proc[[#This Row],[type]]="LFF (MDG-F)",MID(Proc[[#This Row],[Obj]],13,10),"")</f>
        <v/>
      </c>
      <c r="I11204" s="164"/>
      <c r="J11204" s="155" t="b">
        <f>Proc[[#This Row],[Requested]]=Proc[[#This Row],[CurrentParent]]</f>
        <v>1</v>
      </c>
      <c r="K11204" s="155" t="str">
        <f>IF(Proc[[#This Row],[Author]]="Marcela Urrego",VLOOKUP(LEFT(Proc[[#This Row],[Requested]],1),Table3[#All],2,0),VLOOKUP(Proc[[#This Row],[Author]],Table4[],2,0))</f>
        <v>LS</v>
      </c>
      <c r="L11204" s="155"/>
      <c r="M11204" s="140">
        <v>46139</v>
      </c>
      <c r="N11204" s="140"/>
      <c r="O11204" s="140"/>
      <c r="P11204" s="140" t="str">
        <f ca="1">IF(Proc[[#This Row],[DaysAgeing]]&gt;5,"yep","on track")</f>
        <v>on track</v>
      </c>
      <c r="Q11204" s="2">
        <f ca="1">IF(Proc[[#This Row],[DateClosed]]="",ABS(NETWORKDAYS(Proc[[#This Row],[DateOpened]],TODAY()))-1,ABS(NETWORKDAYS(Proc[[#This Row],[DateOpened]],Proc[[#This Row],[DateClosed]]))-1)</f>
        <v>1</v>
      </c>
      <c r="R11204" s="140" t="s">
        <v>488</v>
      </c>
      <c r="S11204" s="155"/>
      <c r="T11204" s="155"/>
    </row>
    <row r="11205" spans="1:20" hidden="1">
      <c r="A11205" t="s">
        <v>13576</v>
      </c>
      <c r="B11205" s="155" t="str">
        <f>IFERROR(VLOOKUP(Proc[[#This Row],[App]],Table2[],3,0),"open")</f>
        <v>ok</v>
      </c>
      <c r="C11205" s="164" t="s">
        <v>369</v>
      </c>
      <c r="D11205" t="s">
        <v>13542</v>
      </c>
      <c r="E11205" t="s">
        <v>1829</v>
      </c>
      <c r="F11205" s="155" t="s">
        <v>1829</v>
      </c>
      <c r="G11205" t="s">
        <v>400</v>
      </c>
      <c r="H11205" s="155" t="str">
        <f>IF(Proc[[#This Row],[type]]="LFF (MDG-F)",MID(Proc[[#This Row],[Obj]],13,10),"")</f>
        <v/>
      </c>
      <c r="I11205" s="164"/>
      <c r="J11205" s="155" t="b">
        <f>Proc[[#This Row],[Requested]]=Proc[[#This Row],[CurrentParent]]</f>
        <v>1</v>
      </c>
      <c r="K11205" s="155" t="str">
        <f>IF(Proc[[#This Row],[Author]]="Marcela Urrego",VLOOKUP(LEFT(Proc[[#This Row],[Requested]],1),Table3[#All],2,0),VLOOKUP(Proc[[#This Row],[Author]],Table4[],2,0))</f>
        <v>LS</v>
      </c>
      <c r="L11205" s="155"/>
      <c r="M11205" s="140">
        <v>46139</v>
      </c>
      <c r="N11205" s="140"/>
      <c r="O11205" s="140"/>
      <c r="P11205" s="140" t="str">
        <f ca="1">IF(Proc[[#This Row],[DaysAgeing]]&gt;5,"yep","on track")</f>
        <v>on track</v>
      </c>
      <c r="Q11205" s="2">
        <f ca="1">IF(Proc[[#This Row],[DateClosed]]="",ABS(NETWORKDAYS(Proc[[#This Row],[DateOpened]],TODAY()))-1,ABS(NETWORKDAYS(Proc[[#This Row],[DateOpened]],Proc[[#This Row],[DateClosed]]))-1)</f>
        <v>1</v>
      </c>
      <c r="R11205" s="140" t="s">
        <v>488</v>
      </c>
      <c r="S11205" s="155"/>
      <c r="T11205" s="155"/>
    </row>
    <row r="11206" spans="1:20" hidden="1">
      <c r="A11206" s="164" t="s">
        <v>13576</v>
      </c>
      <c r="B11206" s="155" t="str">
        <f>IFERROR(VLOOKUP(Proc[[#This Row],[App]],Table2[],3,0),"open")</f>
        <v>ok</v>
      </c>
      <c r="C11206" s="164" t="s">
        <v>369</v>
      </c>
      <c r="D11206" t="s">
        <v>13543</v>
      </c>
      <c r="E11206" t="s">
        <v>1829</v>
      </c>
      <c r="F11206" s="155" t="s">
        <v>1829</v>
      </c>
      <c r="G11206" s="164" t="s">
        <v>400</v>
      </c>
      <c r="H11206" s="155" t="str">
        <f>IF(Proc[[#This Row],[type]]="LFF (MDG-F)",MID(Proc[[#This Row],[Obj]],13,10),"")</f>
        <v/>
      </c>
      <c r="I11206" s="164"/>
      <c r="J11206" s="155" t="b">
        <f>Proc[[#This Row],[Requested]]=Proc[[#This Row],[CurrentParent]]</f>
        <v>1</v>
      </c>
      <c r="K11206" s="155" t="str">
        <f>IF(Proc[[#This Row],[Author]]="Marcela Urrego",VLOOKUP(LEFT(Proc[[#This Row],[Requested]],1),Table3[#All],2,0),VLOOKUP(Proc[[#This Row],[Author]],Table4[],2,0))</f>
        <v>LS</v>
      </c>
      <c r="L11206" s="155"/>
      <c r="M11206" s="140">
        <v>46139</v>
      </c>
      <c r="N11206" s="140"/>
      <c r="O11206" s="140"/>
      <c r="P11206" s="140" t="str">
        <f ca="1">IF(Proc[[#This Row],[DaysAgeing]]&gt;5,"yep","on track")</f>
        <v>on track</v>
      </c>
      <c r="Q11206" s="2">
        <f ca="1">IF(Proc[[#This Row],[DateClosed]]="",ABS(NETWORKDAYS(Proc[[#This Row],[DateOpened]],TODAY()))-1,ABS(NETWORKDAYS(Proc[[#This Row],[DateOpened]],Proc[[#This Row],[DateClosed]]))-1)</f>
        <v>1</v>
      </c>
      <c r="R11206" s="140" t="s">
        <v>488</v>
      </c>
      <c r="S11206" s="155"/>
      <c r="T11206" s="155"/>
    </row>
    <row r="11207" spans="1:20" hidden="1">
      <c r="A11207" s="164" t="s">
        <v>13576</v>
      </c>
      <c r="B11207" s="155" t="str">
        <f>IFERROR(VLOOKUP(Proc[[#This Row],[App]],Table2[],3,0),"open")</f>
        <v>ok</v>
      </c>
      <c r="C11207" s="164" t="s">
        <v>369</v>
      </c>
      <c r="D11207" t="s">
        <v>13544</v>
      </c>
      <c r="E11207" t="s">
        <v>1829</v>
      </c>
      <c r="F11207" s="155" t="s">
        <v>1829</v>
      </c>
      <c r="G11207" s="164" t="s">
        <v>400</v>
      </c>
      <c r="H11207" s="155" t="str">
        <f>IF(Proc[[#This Row],[type]]="LFF (MDG-F)",MID(Proc[[#This Row],[Obj]],13,10),"")</f>
        <v/>
      </c>
      <c r="I11207" s="164"/>
      <c r="J11207" s="155" t="b">
        <f>Proc[[#This Row],[Requested]]=Proc[[#This Row],[CurrentParent]]</f>
        <v>1</v>
      </c>
      <c r="K11207" s="155" t="str">
        <f>IF(Proc[[#This Row],[Author]]="Marcela Urrego",VLOOKUP(LEFT(Proc[[#This Row],[Requested]],1),Table3[#All],2,0),VLOOKUP(Proc[[#This Row],[Author]],Table4[],2,0))</f>
        <v>LS</v>
      </c>
      <c r="L11207" s="155"/>
      <c r="M11207" s="140">
        <v>46139</v>
      </c>
      <c r="N11207" s="140"/>
      <c r="O11207" s="140"/>
      <c r="P11207" s="140" t="str">
        <f ca="1">IF(Proc[[#This Row],[DaysAgeing]]&gt;5,"yep","on track")</f>
        <v>on track</v>
      </c>
      <c r="Q11207" s="2">
        <f ca="1">IF(Proc[[#This Row],[DateClosed]]="",ABS(NETWORKDAYS(Proc[[#This Row],[DateOpened]],TODAY()))-1,ABS(NETWORKDAYS(Proc[[#This Row],[DateOpened]],Proc[[#This Row],[DateClosed]]))-1)</f>
        <v>1</v>
      </c>
      <c r="R11207" s="140" t="s">
        <v>488</v>
      </c>
      <c r="S11207" s="155"/>
      <c r="T11207" s="155"/>
    </row>
    <row r="11208" spans="1:20" hidden="1">
      <c r="A11208" s="164" t="s">
        <v>13576</v>
      </c>
      <c r="B11208" s="155" t="str">
        <f>IFERROR(VLOOKUP(Proc[[#This Row],[App]],Table2[],3,0),"open")</f>
        <v>ok</v>
      </c>
      <c r="C11208" s="164" t="s">
        <v>369</v>
      </c>
      <c r="D11208" t="s">
        <v>13545</v>
      </c>
      <c r="E11208" t="s">
        <v>1829</v>
      </c>
      <c r="F11208" s="155" t="s">
        <v>1829</v>
      </c>
      <c r="G11208" s="164" t="s">
        <v>400</v>
      </c>
      <c r="H11208" s="155" t="str">
        <f>IF(Proc[[#This Row],[type]]="LFF (MDG-F)",MID(Proc[[#This Row],[Obj]],13,10),"")</f>
        <v/>
      </c>
      <c r="I11208" s="164"/>
      <c r="J11208" s="155" t="b">
        <f>Proc[[#This Row],[Requested]]=Proc[[#This Row],[CurrentParent]]</f>
        <v>1</v>
      </c>
      <c r="K11208" s="155" t="str">
        <f>IF(Proc[[#This Row],[Author]]="Marcela Urrego",VLOOKUP(LEFT(Proc[[#This Row],[Requested]],1),Table3[#All],2,0),VLOOKUP(Proc[[#This Row],[Author]],Table4[],2,0))</f>
        <v>LS</v>
      </c>
      <c r="L11208" s="155"/>
      <c r="M11208" s="140">
        <v>46139</v>
      </c>
      <c r="N11208" s="140"/>
      <c r="O11208" s="140"/>
      <c r="P11208" s="140" t="str">
        <f ca="1">IF(Proc[[#This Row],[DaysAgeing]]&gt;5,"yep","on track")</f>
        <v>on track</v>
      </c>
      <c r="Q11208" s="2">
        <f ca="1">IF(Proc[[#This Row],[DateClosed]]="",ABS(NETWORKDAYS(Proc[[#This Row],[DateOpened]],TODAY()))-1,ABS(NETWORKDAYS(Proc[[#This Row],[DateOpened]],Proc[[#This Row],[DateClosed]]))-1)</f>
        <v>1</v>
      </c>
      <c r="R11208" s="140" t="s">
        <v>488</v>
      </c>
      <c r="S11208" s="155"/>
      <c r="T11208" s="155"/>
    </row>
    <row r="11209" spans="1:20" hidden="1">
      <c r="A11209" s="164" t="s">
        <v>13576</v>
      </c>
      <c r="B11209" s="155" t="str">
        <f>IFERROR(VLOOKUP(Proc[[#This Row],[App]],Table2[],3,0),"open")</f>
        <v>ok</v>
      </c>
      <c r="C11209" s="164" t="s">
        <v>369</v>
      </c>
      <c r="D11209" t="s">
        <v>13546</v>
      </c>
      <c r="E11209" t="s">
        <v>1829</v>
      </c>
      <c r="F11209" s="155" t="s">
        <v>1829</v>
      </c>
      <c r="G11209" s="164" t="s">
        <v>400</v>
      </c>
      <c r="H11209" s="155" t="str">
        <f>IF(Proc[[#This Row],[type]]="LFF (MDG-F)",MID(Proc[[#This Row],[Obj]],13,10),"")</f>
        <v/>
      </c>
      <c r="I11209" s="164"/>
      <c r="J11209" s="155" t="b">
        <f>Proc[[#This Row],[Requested]]=Proc[[#This Row],[CurrentParent]]</f>
        <v>1</v>
      </c>
      <c r="K11209" s="155" t="str">
        <f>IF(Proc[[#This Row],[Author]]="Marcela Urrego",VLOOKUP(LEFT(Proc[[#This Row],[Requested]],1),Table3[#All],2,0),VLOOKUP(Proc[[#This Row],[Author]],Table4[],2,0))</f>
        <v>LS</v>
      </c>
      <c r="L11209" s="155"/>
      <c r="M11209" s="140">
        <v>46139</v>
      </c>
      <c r="N11209" s="140"/>
      <c r="O11209" s="140"/>
      <c r="P11209" s="140" t="str">
        <f ca="1">IF(Proc[[#This Row],[DaysAgeing]]&gt;5,"yep","on track")</f>
        <v>on track</v>
      </c>
      <c r="Q11209" s="2">
        <f ca="1">IF(Proc[[#This Row],[DateClosed]]="",ABS(NETWORKDAYS(Proc[[#This Row],[DateOpened]],TODAY()))-1,ABS(NETWORKDAYS(Proc[[#This Row],[DateOpened]],Proc[[#This Row],[DateClosed]]))-1)</f>
        <v>1</v>
      </c>
      <c r="R11209" s="140" t="s">
        <v>488</v>
      </c>
      <c r="S11209" s="155"/>
      <c r="T11209" s="155"/>
    </row>
    <row r="11210" spans="1:20" hidden="1">
      <c r="A11210" s="164" t="s">
        <v>13576</v>
      </c>
      <c r="B11210" s="155" t="str">
        <f>IFERROR(VLOOKUP(Proc[[#This Row],[App]],Table2[],3,0),"open")</f>
        <v>ok</v>
      </c>
      <c r="C11210" s="164" t="s">
        <v>369</v>
      </c>
      <c r="D11210" t="s">
        <v>13547</v>
      </c>
      <c r="E11210" t="s">
        <v>1829</v>
      </c>
      <c r="F11210" s="155" t="s">
        <v>1829</v>
      </c>
      <c r="G11210" s="164" t="s">
        <v>400</v>
      </c>
      <c r="H11210" s="155" t="str">
        <f>IF(Proc[[#This Row],[type]]="LFF (MDG-F)",MID(Proc[[#This Row],[Obj]],13,10),"")</f>
        <v/>
      </c>
      <c r="I11210" s="164"/>
      <c r="J11210" s="155" t="b">
        <f>Proc[[#This Row],[Requested]]=Proc[[#This Row],[CurrentParent]]</f>
        <v>1</v>
      </c>
      <c r="K11210" s="155" t="str">
        <f>IF(Proc[[#This Row],[Author]]="Marcela Urrego",VLOOKUP(LEFT(Proc[[#This Row],[Requested]],1),Table3[#All],2,0),VLOOKUP(Proc[[#This Row],[Author]],Table4[],2,0))</f>
        <v>LS</v>
      </c>
      <c r="L11210" s="155"/>
      <c r="M11210" s="140">
        <v>46139</v>
      </c>
      <c r="N11210" s="140"/>
      <c r="O11210" s="140"/>
      <c r="P11210" s="140" t="str">
        <f ca="1">IF(Proc[[#This Row],[DaysAgeing]]&gt;5,"yep","on track")</f>
        <v>on track</v>
      </c>
      <c r="Q11210" s="2">
        <f ca="1">IF(Proc[[#This Row],[DateClosed]]="",ABS(NETWORKDAYS(Proc[[#This Row],[DateOpened]],TODAY()))-1,ABS(NETWORKDAYS(Proc[[#This Row],[DateOpened]],Proc[[#This Row],[DateClosed]]))-1)</f>
        <v>1</v>
      </c>
      <c r="R11210" s="140" t="s">
        <v>488</v>
      </c>
      <c r="S11210" s="155"/>
      <c r="T11210" s="155"/>
    </row>
    <row r="11211" spans="1:20" hidden="1">
      <c r="A11211" s="164" t="s">
        <v>13576</v>
      </c>
      <c r="B11211" s="155" t="str">
        <f>IFERROR(VLOOKUP(Proc[[#This Row],[App]],Table2[],3,0),"open")</f>
        <v>ok</v>
      </c>
      <c r="C11211" s="164" t="s">
        <v>369</v>
      </c>
      <c r="D11211" t="s">
        <v>13548</v>
      </c>
      <c r="E11211" t="s">
        <v>2391</v>
      </c>
      <c r="F11211" s="155" t="s">
        <v>2391</v>
      </c>
      <c r="G11211" s="164" t="s">
        <v>400</v>
      </c>
      <c r="H11211" s="155" t="str">
        <f>IF(Proc[[#This Row],[type]]="LFF (MDG-F)",MID(Proc[[#This Row],[Obj]],13,10),"")</f>
        <v/>
      </c>
      <c r="I11211" s="164"/>
      <c r="J11211" s="155" t="b">
        <f>Proc[[#This Row],[Requested]]=Proc[[#This Row],[CurrentParent]]</f>
        <v>1</v>
      </c>
      <c r="K11211" s="155" t="str">
        <f>IF(Proc[[#This Row],[Author]]="Marcela Urrego",VLOOKUP(LEFT(Proc[[#This Row],[Requested]],1),Table3[#All],2,0),VLOOKUP(Proc[[#This Row],[Author]],Table4[],2,0))</f>
        <v>LS</v>
      </c>
      <c r="L11211" s="155"/>
      <c r="M11211" s="140">
        <v>46139</v>
      </c>
      <c r="N11211" s="140"/>
      <c r="O11211" s="140"/>
      <c r="P11211" s="140" t="str">
        <f ca="1">IF(Proc[[#This Row],[DaysAgeing]]&gt;5,"yep","on track")</f>
        <v>on track</v>
      </c>
      <c r="Q11211" s="2">
        <f ca="1">IF(Proc[[#This Row],[DateClosed]]="",ABS(NETWORKDAYS(Proc[[#This Row],[DateOpened]],TODAY()))-1,ABS(NETWORKDAYS(Proc[[#This Row],[DateOpened]],Proc[[#This Row],[DateClosed]]))-1)</f>
        <v>1</v>
      </c>
      <c r="R11211" s="140" t="s">
        <v>488</v>
      </c>
      <c r="S11211" s="155"/>
      <c r="T11211" s="155"/>
    </row>
    <row r="11212" spans="1:20" hidden="1">
      <c r="A11212" s="164" t="s">
        <v>13576</v>
      </c>
      <c r="B11212" s="155" t="str">
        <f>IFERROR(VLOOKUP(Proc[[#This Row],[App]],Table2[],3,0),"open")</f>
        <v>ok</v>
      </c>
      <c r="C11212" s="164" t="s">
        <v>369</v>
      </c>
      <c r="D11212" t="s">
        <v>13549</v>
      </c>
      <c r="E11212" t="s">
        <v>2217</v>
      </c>
      <c r="F11212" s="155" t="s">
        <v>2217</v>
      </c>
      <c r="G11212" s="164" t="s">
        <v>400</v>
      </c>
      <c r="H11212" s="155" t="str">
        <f>IF(Proc[[#This Row],[type]]="LFF (MDG-F)",MID(Proc[[#This Row],[Obj]],13,10),"")</f>
        <v/>
      </c>
      <c r="I11212" s="164"/>
      <c r="J11212" s="155" t="b">
        <f>Proc[[#This Row],[Requested]]=Proc[[#This Row],[CurrentParent]]</f>
        <v>1</v>
      </c>
      <c r="K11212" s="155" t="str">
        <f>IF(Proc[[#This Row],[Author]]="Marcela Urrego",VLOOKUP(LEFT(Proc[[#This Row],[Requested]],1),Table3[#All],2,0),VLOOKUP(Proc[[#This Row],[Author]],Table4[],2,0))</f>
        <v>LS</v>
      </c>
      <c r="L11212" s="155"/>
      <c r="M11212" s="140">
        <v>46139</v>
      </c>
      <c r="N11212" s="140"/>
      <c r="O11212" s="140"/>
      <c r="P11212" s="140" t="str">
        <f ca="1">IF(Proc[[#This Row],[DaysAgeing]]&gt;5,"yep","on track")</f>
        <v>on track</v>
      </c>
      <c r="Q11212" s="2">
        <f ca="1">IF(Proc[[#This Row],[DateClosed]]="",ABS(NETWORKDAYS(Proc[[#This Row],[DateOpened]],TODAY()))-1,ABS(NETWORKDAYS(Proc[[#This Row],[DateOpened]],Proc[[#This Row],[DateClosed]]))-1)</f>
        <v>1</v>
      </c>
      <c r="R11212" s="140" t="s">
        <v>488</v>
      </c>
      <c r="S11212" s="155"/>
      <c r="T11212" s="155"/>
    </row>
    <row r="11213" spans="1:20" hidden="1">
      <c r="A11213" s="164" t="s">
        <v>13576</v>
      </c>
      <c r="B11213" s="155" t="str">
        <f>IFERROR(VLOOKUP(Proc[[#This Row],[App]],Table2[],3,0),"open")</f>
        <v>ok</v>
      </c>
      <c r="C11213" s="164" t="s">
        <v>369</v>
      </c>
      <c r="D11213" t="s">
        <v>13550</v>
      </c>
      <c r="E11213" t="s">
        <v>6115</v>
      </c>
      <c r="F11213" s="155" t="s">
        <v>6115</v>
      </c>
      <c r="G11213" s="164" t="s">
        <v>400</v>
      </c>
      <c r="H11213" s="155" t="str">
        <f>IF(Proc[[#This Row],[type]]="LFF (MDG-F)",MID(Proc[[#This Row],[Obj]],13,10),"")</f>
        <v/>
      </c>
      <c r="I11213" s="164"/>
      <c r="J11213" s="155" t="b">
        <f>Proc[[#This Row],[Requested]]=Proc[[#This Row],[CurrentParent]]</f>
        <v>1</v>
      </c>
      <c r="K11213" s="155" t="str">
        <f>IF(Proc[[#This Row],[Author]]="Marcela Urrego",VLOOKUP(LEFT(Proc[[#This Row],[Requested]],1),Table3[#All],2,0),VLOOKUP(Proc[[#This Row],[Author]],Table4[],2,0))</f>
        <v>LS</v>
      </c>
      <c r="L11213" s="155"/>
      <c r="M11213" s="140">
        <v>46139</v>
      </c>
      <c r="N11213" s="140"/>
      <c r="O11213" s="140"/>
      <c r="P11213" s="140" t="str">
        <f ca="1">IF(Proc[[#This Row],[DaysAgeing]]&gt;5,"yep","on track")</f>
        <v>on track</v>
      </c>
      <c r="Q11213" s="2">
        <f ca="1">IF(Proc[[#This Row],[DateClosed]]="",ABS(NETWORKDAYS(Proc[[#This Row],[DateOpened]],TODAY()))-1,ABS(NETWORKDAYS(Proc[[#This Row],[DateOpened]],Proc[[#This Row],[DateClosed]]))-1)</f>
        <v>1</v>
      </c>
      <c r="R11213" s="140" t="s">
        <v>488</v>
      </c>
      <c r="S11213" s="155"/>
      <c r="T11213" s="155"/>
    </row>
    <row r="11214" spans="1:20" hidden="1">
      <c r="A11214" s="164" t="s">
        <v>13576</v>
      </c>
      <c r="B11214" s="155" t="str">
        <f>IFERROR(VLOOKUP(Proc[[#This Row],[App]],Table2[],3,0),"open")</f>
        <v>ok</v>
      </c>
      <c r="C11214" s="164" t="s">
        <v>369</v>
      </c>
      <c r="D11214" t="s">
        <v>13551</v>
      </c>
      <c r="E11214" t="s">
        <v>6115</v>
      </c>
      <c r="F11214" s="155" t="s">
        <v>6115</v>
      </c>
      <c r="G11214" s="164" t="s">
        <v>400</v>
      </c>
      <c r="H11214" s="155" t="str">
        <f>IF(Proc[[#This Row],[type]]="LFF (MDG-F)",MID(Proc[[#This Row],[Obj]],13,10),"")</f>
        <v/>
      </c>
      <c r="I11214" s="164"/>
      <c r="J11214" s="155" t="b">
        <f>Proc[[#This Row],[Requested]]=Proc[[#This Row],[CurrentParent]]</f>
        <v>1</v>
      </c>
      <c r="K11214" s="155" t="str">
        <f>IF(Proc[[#This Row],[Author]]="Marcela Urrego",VLOOKUP(LEFT(Proc[[#This Row],[Requested]],1),Table3[#All],2,0),VLOOKUP(Proc[[#This Row],[Author]],Table4[],2,0))</f>
        <v>LS</v>
      </c>
      <c r="L11214" s="155"/>
      <c r="M11214" s="140">
        <v>46139</v>
      </c>
      <c r="N11214" s="140"/>
      <c r="O11214" s="140"/>
      <c r="P11214" s="140" t="str">
        <f ca="1">IF(Proc[[#This Row],[DaysAgeing]]&gt;5,"yep","on track")</f>
        <v>on track</v>
      </c>
      <c r="Q11214" s="2">
        <f ca="1">IF(Proc[[#This Row],[DateClosed]]="",ABS(NETWORKDAYS(Proc[[#This Row],[DateOpened]],TODAY()))-1,ABS(NETWORKDAYS(Proc[[#This Row],[DateOpened]],Proc[[#This Row],[DateClosed]]))-1)</f>
        <v>1</v>
      </c>
      <c r="R11214" s="140" t="s">
        <v>488</v>
      </c>
      <c r="S11214" s="155"/>
      <c r="T11214" s="155"/>
    </row>
    <row r="11215" spans="1:20" hidden="1">
      <c r="A11215" s="164" t="s">
        <v>13576</v>
      </c>
      <c r="B11215" s="155" t="str">
        <f>IFERROR(VLOOKUP(Proc[[#This Row],[App]],Table2[],3,0),"open")</f>
        <v>ok</v>
      </c>
      <c r="C11215" s="164" t="s">
        <v>369</v>
      </c>
      <c r="D11215" t="s">
        <v>13552</v>
      </c>
      <c r="E11215" t="s">
        <v>6115</v>
      </c>
      <c r="F11215" s="155" t="s">
        <v>6115</v>
      </c>
      <c r="G11215" s="164" t="s">
        <v>400</v>
      </c>
      <c r="H11215" s="155" t="str">
        <f>IF(Proc[[#This Row],[type]]="LFF (MDG-F)",MID(Proc[[#This Row],[Obj]],13,10),"")</f>
        <v/>
      </c>
      <c r="I11215" s="164"/>
      <c r="J11215" s="155" t="b">
        <f>Proc[[#This Row],[Requested]]=Proc[[#This Row],[CurrentParent]]</f>
        <v>1</v>
      </c>
      <c r="K11215" s="155" t="str">
        <f>IF(Proc[[#This Row],[Author]]="Marcela Urrego",VLOOKUP(LEFT(Proc[[#This Row],[Requested]],1),Table3[#All],2,0),VLOOKUP(Proc[[#This Row],[Author]],Table4[],2,0))</f>
        <v>LS</v>
      </c>
      <c r="L11215" s="155"/>
      <c r="M11215" s="140">
        <v>46139</v>
      </c>
      <c r="N11215" s="140"/>
      <c r="O11215" s="140"/>
      <c r="P11215" s="140" t="str">
        <f ca="1">IF(Proc[[#This Row],[DaysAgeing]]&gt;5,"yep","on track")</f>
        <v>on track</v>
      </c>
      <c r="Q11215" s="2">
        <f ca="1">IF(Proc[[#This Row],[DateClosed]]="",ABS(NETWORKDAYS(Proc[[#This Row],[DateOpened]],TODAY()))-1,ABS(NETWORKDAYS(Proc[[#This Row],[DateOpened]],Proc[[#This Row],[DateClosed]]))-1)</f>
        <v>1</v>
      </c>
      <c r="R11215" s="140" t="s">
        <v>488</v>
      </c>
      <c r="S11215" s="155"/>
      <c r="T11215" s="155"/>
    </row>
    <row r="11216" spans="1:20" hidden="1">
      <c r="A11216" s="164" t="s">
        <v>13576</v>
      </c>
      <c r="B11216" s="155" t="str">
        <f>IFERROR(VLOOKUP(Proc[[#This Row],[App]],Table2[],3,0),"open")</f>
        <v>ok</v>
      </c>
      <c r="C11216" s="164" t="s">
        <v>369</v>
      </c>
      <c r="D11216" t="s">
        <v>13553</v>
      </c>
      <c r="E11216" t="s">
        <v>7217</v>
      </c>
      <c r="F11216" s="155" t="s">
        <v>7217</v>
      </c>
      <c r="G11216" s="164" t="s">
        <v>400</v>
      </c>
      <c r="H11216" s="155" t="str">
        <f>IF(Proc[[#This Row],[type]]="LFF (MDG-F)",MID(Proc[[#This Row],[Obj]],13,10),"")</f>
        <v/>
      </c>
      <c r="I11216" s="164"/>
      <c r="J11216" s="155" t="b">
        <f>Proc[[#This Row],[Requested]]=Proc[[#This Row],[CurrentParent]]</f>
        <v>1</v>
      </c>
      <c r="K11216" s="155" t="str">
        <f>IF(Proc[[#This Row],[Author]]="Marcela Urrego",VLOOKUP(LEFT(Proc[[#This Row],[Requested]],1),Table3[#All],2,0),VLOOKUP(Proc[[#This Row],[Author]],Table4[],2,0))</f>
        <v>LS</v>
      </c>
      <c r="L11216" s="155"/>
      <c r="M11216" s="140">
        <v>46139</v>
      </c>
      <c r="N11216" s="140"/>
      <c r="O11216" s="140"/>
      <c r="P11216" s="140" t="str">
        <f ca="1">IF(Proc[[#This Row],[DaysAgeing]]&gt;5,"yep","on track")</f>
        <v>on track</v>
      </c>
      <c r="Q11216" s="2">
        <f ca="1">IF(Proc[[#This Row],[DateClosed]]="",ABS(NETWORKDAYS(Proc[[#This Row],[DateOpened]],TODAY()))-1,ABS(NETWORKDAYS(Proc[[#This Row],[DateOpened]],Proc[[#This Row],[DateClosed]]))-1)</f>
        <v>1</v>
      </c>
      <c r="R11216" s="140" t="s">
        <v>488</v>
      </c>
      <c r="S11216" s="155"/>
      <c r="T11216" s="155"/>
    </row>
    <row r="11217" spans="1:20" hidden="1">
      <c r="A11217" s="164" t="s">
        <v>13576</v>
      </c>
      <c r="B11217" s="155" t="str">
        <f>IFERROR(VLOOKUP(Proc[[#This Row],[App]],Table2[],3,0),"open")</f>
        <v>ok</v>
      </c>
      <c r="C11217" s="164" t="s">
        <v>369</v>
      </c>
      <c r="D11217" t="s">
        <v>13554</v>
      </c>
      <c r="E11217" t="s">
        <v>7217</v>
      </c>
      <c r="F11217" s="155" t="s">
        <v>7217</v>
      </c>
      <c r="G11217" s="164" t="s">
        <v>400</v>
      </c>
      <c r="H11217" s="155" t="str">
        <f>IF(Proc[[#This Row],[type]]="LFF (MDG-F)",MID(Proc[[#This Row],[Obj]],13,10),"")</f>
        <v/>
      </c>
      <c r="I11217" s="164"/>
      <c r="J11217" s="155" t="b">
        <f>Proc[[#This Row],[Requested]]=Proc[[#This Row],[CurrentParent]]</f>
        <v>1</v>
      </c>
      <c r="K11217" s="155" t="str">
        <f>IF(Proc[[#This Row],[Author]]="Marcela Urrego",VLOOKUP(LEFT(Proc[[#This Row],[Requested]],1),Table3[#All],2,0),VLOOKUP(Proc[[#This Row],[Author]],Table4[],2,0))</f>
        <v>LS</v>
      </c>
      <c r="L11217" s="155"/>
      <c r="M11217" s="140">
        <v>46139</v>
      </c>
      <c r="N11217" s="140"/>
      <c r="O11217" s="140"/>
      <c r="P11217" s="140" t="str">
        <f ca="1">IF(Proc[[#This Row],[DaysAgeing]]&gt;5,"yep","on track")</f>
        <v>on track</v>
      </c>
      <c r="Q11217" s="2">
        <f ca="1">IF(Proc[[#This Row],[DateClosed]]="",ABS(NETWORKDAYS(Proc[[#This Row],[DateOpened]],TODAY()))-1,ABS(NETWORKDAYS(Proc[[#This Row],[DateOpened]],Proc[[#This Row],[DateClosed]]))-1)</f>
        <v>1</v>
      </c>
      <c r="R11217" s="140" t="s">
        <v>488</v>
      </c>
      <c r="S11217" s="155"/>
      <c r="T11217" s="155"/>
    </row>
    <row r="11218" spans="1:20" hidden="1">
      <c r="A11218" s="164" t="s">
        <v>13576</v>
      </c>
      <c r="B11218" s="155" t="str">
        <f>IFERROR(VLOOKUP(Proc[[#This Row],[App]],Table2[],3,0),"open")</f>
        <v>ok</v>
      </c>
      <c r="C11218" s="164" t="s">
        <v>369</v>
      </c>
      <c r="D11218" t="s">
        <v>13555</v>
      </c>
      <c r="E11218" t="s">
        <v>6115</v>
      </c>
      <c r="F11218" s="155" t="s">
        <v>6115</v>
      </c>
      <c r="G11218" s="164" t="s">
        <v>400</v>
      </c>
      <c r="H11218" s="155" t="str">
        <f>IF(Proc[[#This Row],[type]]="LFF (MDG-F)",MID(Proc[[#This Row],[Obj]],13,10),"")</f>
        <v/>
      </c>
      <c r="I11218" s="164"/>
      <c r="J11218" s="155" t="b">
        <f>Proc[[#This Row],[Requested]]=Proc[[#This Row],[CurrentParent]]</f>
        <v>1</v>
      </c>
      <c r="K11218" s="155" t="str">
        <f>IF(Proc[[#This Row],[Author]]="Marcela Urrego",VLOOKUP(LEFT(Proc[[#This Row],[Requested]],1),Table3[#All],2,0),VLOOKUP(Proc[[#This Row],[Author]],Table4[],2,0))</f>
        <v>LS</v>
      </c>
      <c r="L11218" s="155"/>
      <c r="M11218" s="140">
        <v>46139</v>
      </c>
      <c r="N11218" s="140"/>
      <c r="O11218" s="140"/>
      <c r="P11218" s="140" t="str">
        <f ca="1">IF(Proc[[#This Row],[DaysAgeing]]&gt;5,"yep","on track")</f>
        <v>on track</v>
      </c>
      <c r="Q11218" s="2">
        <f ca="1">IF(Proc[[#This Row],[DateClosed]]="",ABS(NETWORKDAYS(Proc[[#This Row],[DateOpened]],TODAY()))-1,ABS(NETWORKDAYS(Proc[[#This Row],[DateOpened]],Proc[[#This Row],[DateClosed]]))-1)</f>
        <v>1</v>
      </c>
      <c r="R11218" s="140" t="s">
        <v>488</v>
      </c>
      <c r="S11218" s="155"/>
      <c r="T11218" s="155"/>
    </row>
    <row r="11219" spans="1:20" hidden="1">
      <c r="A11219" s="164" t="s">
        <v>13576</v>
      </c>
      <c r="B11219" s="155" t="str">
        <f>IFERROR(VLOOKUP(Proc[[#This Row],[App]],Table2[],3,0),"open")</f>
        <v>ok</v>
      </c>
      <c r="C11219" s="164" t="s">
        <v>369</v>
      </c>
      <c r="D11219" t="s">
        <v>13556</v>
      </c>
      <c r="E11219" t="s">
        <v>7217</v>
      </c>
      <c r="F11219" s="155" t="s">
        <v>7217</v>
      </c>
      <c r="G11219" s="164" t="s">
        <v>400</v>
      </c>
      <c r="H11219" s="155" t="str">
        <f>IF(Proc[[#This Row],[type]]="LFF (MDG-F)",MID(Proc[[#This Row],[Obj]],13,10),"")</f>
        <v/>
      </c>
      <c r="I11219" s="164"/>
      <c r="J11219" s="155" t="b">
        <f>Proc[[#This Row],[Requested]]=Proc[[#This Row],[CurrentParent]]</f>
        <v>1</v>
      </c>
      <c r="K11219" s="155" t="str">
        <f>IF(Proc[[#This Row],[Author]]="Marcela Urrego",VLOOKUP(LEFT(Proc[[#This Row],[Requested]],1),Table3[#All],2,0),VLOOKUP(Proc[[#This Row],[Author]],Table4[],2,0))</f>
        <v>LS</v>
      </c>
      <c r="L11219" s="155"/>
      <c r="M11219" s="140">
        <v>46139</v>
      </c>
      <c r="N11219" s="140"/>
      <c r="O11219" s="140"/>
      <c r="P11219" s="140" t="str">
        <f ca="1">IF(Proc[[#This Row],[DaysAgeing]]&gt;5,"yep","on track")</f>
        <v>on track</v>
      </c>
      <c r="Q11219" s="2">
        <f ca="1">IF(Proc[[#This Row],[DateClosed]]="",ABS(NETWORKDAYS(Proc[[#This Row],[DateOpened]],TODAY()))-1,ABS(NETWORKDAYS(Proc[[#This Row],[DateOpened]],Proc[[#This Row],[DateClosed]]))-1)</f>
        <v>1</v>
      </c>
      <c r="R11219" s="140" t="s">
        <v>488</v>
      </c>
      <c r="S11219" s="155"/>
      <c r="T11219" s="155"/>
    </row>
    <row r="11220" spans="1:20" hidden="1">
      <c r="A11220" s="164" t="s">
        <v>13576</v>
      </c>
      <c r="B11220" s="155" t="str">
        <f>IFERROR(VLOOKUP(Proc[[#This Row],[App]],Table2[],3,0),"open")</f>
        <v>ok</v>
      </c>
      <c r="C11220" s="164" t="s">
        <v>369</v>
      </c>
      <c r="D11220" t="s">
        <v>13557</v>
      </c>
      <c r="E11220" t="s">
        <v>5155</v>
      </c>
      <c r="F11220" s="155" t="s">
        <v>5155</v>
      </c>
      <c r="G11220" s="164" t="s">
        <v>400</v>
      </c>
      <c r="H11220" s="155" t="str">
        <f>IF(Proc[[#This Row],[type]]="LFF (MDG-F)",MID(Proc[[#This Row],[Obj]],13,10),"")</f>
        <v/>
      </c>
      <c r="I11220" s="164"/>
      <c r="J11220" s="155" t="b">
        <f>Proc[[#This Row],[Requested]]=Proc[[#This Row],[CurrentParent]]</f>
        <v>1</v>
      </c>
      <c r="K11220" s="155" t="str">
        <f>IF(Proc[[#This Row],[Author]]="Marcela Urrego",VLOOKUP(LEFT(Proc[[#This Row],[Requested]],1),Table3[#All],2,0),VLOOKUP(Proc[[#This Row],[Author]],Table4[],2,0))</f>
        <v>LS</v>
      </c>
      <c r="L11220" s="155"/>
      <c r="M11220" s="140">
        <v>46139</v>
      </c>
      <c r="N11220" s="140"/>
      <c r="O11220" s="140"/>
      <c r="P11220" s="140" t="str">
        <f ca="1">IF(Proc[[#This Row],[DaysAgeing]]&gt;5,"yep","on track")</f>
        <v>on track</v>
      </c>
      <c r="Q11220" s="2">
        <f ca="1">IF(Proc[[#This Row],[DateClosed]]="",ABS(NETWORKDAYS(Proc[[#This Row],[DateOpened]],TODAY()))-1,ABS(NETWORKDAYS(Proc[[#This Row],[DateOpened]],Proc[[#This Row],[DateClosed]]))-1)</f>
        <v>1</v>
      </c>
      <c r="R11220" s="140" t="s">
        <v>488</v>
      </c>
      <c r="S11220" s="155"/>
      <c r="T11220" s="155"/>
    </row>
    <row r="11221" spans="1:20" hidden="1">
      <c r="A11221" s="164" t="s">
        <v>13576</v>
      </c>
      <c r="B11221" s="155" t="str">
        <f>IFERROR(VLOOKUP(Proc[[#This Row],[App]],Table2[],3,0),"open")</f>
        <v>ok</v>
      </c>
      <c r="C11221" s="164" t="s">
        <v>369</v>
      </c>
      <c r="D11221" t="s">
        <v>13558</v>
      </c>
      <c r="E11221" t="s">
        <v>5155</v>
      </c>
      <c r="F11221" s="155" t="s">
        <v>5155</v>
      </c>
      <c r="G11221" s="164" t="s">
        <v>400</v>
      </c>
      <c r="H11221" s="155" t="str">
        <f>IF(Proc[[#This Row],[type]]="LFF (MDG-F)",MID(Proc[[#This Row],[Obj]],13,10),"")</f>
        <v/>
      </c>
      <c r="I11221" s="164"/>
      <c r="J11221" s="155" t="b">
        <f>Proc[[#This Row],[Requested]]=Proc[[#This Row],[CurrentParent]]</f>
        <v>1</v>
      </c>
      <c r="K11221" s="155" t="str">
        <f>IF(Proc[[#This Row],[Author]]="Marcela Urrego",VLOOKUP(LEFT(Proc[[#This Row],[Requested]],1),Table3[#All],2,0),VLOOKUP(Proc[[#This Row],[Author]],Table4[],2,0))</f>
        <v>LS</v>
      </c>
      <c r="L11221" s="155"/>
      <c r="M11221" s="140">
        <v>46139</v>
      </c>
      <c r="N11221" s="140"/>
      <c r="O11221" s="140"/>
      <c r="P11221" s="140" t="str">
        <f ca="1">IF(Proc[[#This Row],[DaysAgeing]]&gt;5,"yep","on track")</f>
        <v>on track</v>
      </c>
      <c r="Q11221" s="2">
        <f ca="1">IF(Proc[[#This Row],[DateClosed]]="",ABS(NETWORKDAYS(Proc[[#This Row],[DateOpened]],TODAY()))-1,ABS(NETWORKDAYS(Proc[[#This Row],[DateOpened]],Proc[[#This Row],[DateClosed]]))-1)</f>
        <v>1</v>
      </c>
      <c r="R11221" s="140" t="s">
        <v>488</v>
      </c>
      <c r="S11221" s="155"/>
      <c r="T11221" s="155"/>
    </row>
    <row r="11222" spans="1:20" hidden="1">
      <c r="A11222" s="164" t="s">
        <v>13576</v>
      </c>
      <c r="B11222" s="155" t="str">
        <f>IFERROR(VLOOKUP(Proc[[#This Row],[App]],Table2[],3,0),"open")</f>
        <v>ok</v>
      </c>
      <c r="C11222" s="164" t="s">
        <v>369</v>
      </c>
      <c r="D11222" t="s">
        <v>13559</v>
      </c>
      <c r="E11222" t="s">
        <v>5155</v>
      </c>
      <c r="F11222" s="155" t="s">
        <v>5155</v>
      </c>
      <c r="G11222" s="164" t="s">
        <v>400</v>
      </c>
      <c r="H11222" s="155" t="str">
        <f>IF(Proc[[#This Row],[type]]="LFF (MDG-F)",MID(Proc[[#This Row],[Obj]],13,10),"")</f>
        <v/>
      </c>
      <c r="I11222" s="164"/>
      <c r="J11222" s="155" t="b">
        <f>Proc[[#This Row],[Requested]]=Proc[[#This Row],[CurrentParent]]</f>
        <v>1</v>
      </c>
      <c r="K11222" s="155" t="str">
        <f>IF(Proc[[#This Row],[Author]]="Marcela Urrego",VLOOKUP(LEFT(Proc[[#This Row],[Requested]],1),Table3[#All],2,0),VLOOKUP(Proc[[#This Row],[Author]],Table4[],2,0))</f>
        <v>LS</v>
      </c>
      <c r="L11222" s="155"/>
      <c r="M11222" s="140">
        <v>46139</v>
      </c>
      <c r="N11222" s="140"/>
      <c r="O11222" s="140"/>
      <c r="P11222" s="140" t="str">
        <f ca="1">IF(Proc[[#This Row],[DaysAgeing]]&gt;5,"yep","on track")</f>
        <v>on track</v>
      </c>
      <c r="Q11222" s="2">
        <f ca="1">IF(Proc[[#This Row],[DateClosed]]="",ABS(NETWORKDAYS(Proc[[#This Row],[DateOpened]],TODAY()))-1,ABS(NETWORKDAYS(Proc[[#This Row],[DateOpened]],Proc[[#This Row],[DateClosed]]))-1)</f>
        <v>1</v>
      </c>
      <c r="R11222" s="140" t="s">
        <v>488</v>
      </c>
      <c r="S11222" s="155"/>
      <c r="T11222" s="155"/>
    </row>
    <row r="11223" spans="1:20" hidden="1">
      <c r="A11223" s="164" t="s">
        <v>13576</v>
      </c>
      <c r="B11223" s="155" t="str">
        <f>IFERROR(VLOOKUP(Proc[[#This Row],[App]],Table2[],3,0),"open")</f>
        <v>ok</v>
      </c>
      <c r="C11223" s="164" t="s">
        <v>369</v>
      </c>
      <c r="D11223" t="s">
        <v>13560</v>
      </c>
      <c r="E11223" t="s">
        <v>5155</v>
      </c>
      <c r="F11223" s="155" t="s">
        <v>5155</v>
      </c>
      <c r="G11223" s="164" t="s">
        <v>400</v>
      </c>
      <c r="H11223" s="155" t="str">
        <f>IF(Proc[[#This Row],[type]]="LFF (MDG-F)",MID(Proc[[#This Row],[Obj]],13,10),"")</f>
        <v/>
      </c>
      <c r="I11223" s="164"/>
      <c r="J11223" s="155" t="b">
        <f>Proc[[#This Row],[Requested]]=Proc[[#This Row],[CurrentParent]]</f>
        <v>1</v>
      </c>
      <c r="K11223" s="155" t="str">
        <f>IF(Proc[[#This Row],[Author]]="Marcela Urrego",VLOOKUP(LEFT(Proc[[#This Row],[Requested]],1),Table3[#All],2,0),VLOOKUP(Proc[[#This Row],[Author]],Table4[],2,0))</f>
        <v>LS</v>
      </c>
      <c r="L11223" s="155"/>
      <c r="M11223" s="140">
        <v>46139</v>
      </c>
      <c r="N11223" s="140"/>
      <c r="O11223" s="140"/>
      <c r="P11223" s="140" t="str">
        <f ca="1">IF(Proc[[#This Row],[DaysAgeing]]&gt;5,"yep","on track")</f>
        <v>on track</v>
      </c>
      <c r="Q11223" s="2">
        <f ca="1">IF(Proc[[#This Row],[DateClosed]]="",ABS(NETWORKDAYS(Proc[[#This Row],[DateOpened]],TODAY()))-1,ABS(NETWORKDAYS(Proc[[#This Row],[DateOpened]],Proc[[#This Row],[DateClosed]]))-1)</f>
        <v>1</v>
      </c>
      <c r="R11223" s="140" t="s">
        <v>488</v>
      </c>
      <c r="S11223" s="155"/>
      <c r="T11223" s="155"/>
    </row>
    <row r="11224" spans="1:20" hidden="1">
      <c r="A11224" s="164" t="s">
        <v>13576</v>
      </c>
      <c r="B11224" s="155" t="str">
        <f>IFERROR(VLOOKUP(Proc[[#This Row],[App]],Table2[],3,0),"open")</f>
        <v>ok</v>
      </c>
      <c r="C11224" s="164" t="s">
        <v>369</v>
      </c>
      <c r="D11224" t="s">
        <v>13561</v>
      </c>
      <c r="E11224" t="s">
        <v>5155</v>
      </c>
      <c r="F11224" s="155" t="s">
        <v>5155</v>
      </c>
      <c r="G11224" s="164" t="s">
        <v>400</v>
      </c>
      <c r="H11224" s="155" t="str">
        <f>IF(Proc[[#This Row],[type]]="LFF (MDG-F)",MID(Proc[[#This Row],[Obj]],13,10),"")</f>
        <v/>
      </c>
      <c r="I11224" s="164"/>
      <c r="J11224" s="155" t="b">
        <f>Proc[[#This Row],[Requested]]=Proc[[#This Row],[CurrentParent]]</f>
        <v>1</v>
      </c>
      <c r="K11224" s="155" t="str">
        <f>IF(Proc[[#This Row],[Author]]="Marcela Urrego",VLOOKUP(LEFT(Proc[[#This Row],[Requested]],1),Table3[#All],2,0),VLOOKUP(Proc[[#This Row],[Author]],Table4[],2,0))</f>
        <v>LS</v>
      </c>
      <c r="L11224" s="155"/>
      <c r="M11224" s="140">
        <v>46139</v>
      </c>
      <c r="N11224" s="140"/>
      <c r="O11224" s="140"/>
      <c r="P11224" s="140" t="str">
        <f ca="1">IF(Proc[[#This Row],[DaysAgeing]]&gt;5,"yep","on track")</f>
        <v>on track</v>
      </c>
      <c r="Q11224" s="2">
        <f ca="1">IF(Proc[[#This Row],[DateClosed]]="",ABS(NETWORKDAYS(Proc[[#This Row],[DateOpened]],TODAY()))-1,ABS(NETWORKDAYS(Proc[[#This Row],[DateOpened]],Proc[[#This Row],[DateClosed]]))-1)</f>
        <v>1</v>
      </c>
      <c r="R11224" s="140" t="s">
        <v>488</v>
      </c>
      <c r="S11224" s="155"/>
      <c r="T11224" s="155"/>
    </row>
    <row r="11225" spans="1:20" hidden="1">
      <c r="A11225" s="164" t="s">
        <v>13576</v>
      </c>
      <c r="B11225" s="155" t="str">
        <f>IFERROR(VLOOKUP(Proc[[#This Row],[App]],Table2[],3,0),"open")</f>
        <v>ok</v>
      </c>
      <c r="C11225" s="164" t="s">
        <v>369</v>
      </c>
      <c r="D11225" t="s">
        <v>13562</v>
      </c>
      <c r="E11225" t="s">
        <v>5155</v>
      </c>
      <c r="F11225" s="155" t="s">
        <v>5155</v>
      </c>
      <c r="G11225" s="164" t="s">
        <v>400</v>
      </c>
      <c r="H11225" s="155" t="str">
        <f>IF(Proc[[#This Row],[type]]="LFF (MDG-F)",MID(Proc[[#This Row],[Obj]],13,10),"")</f>
        <v/>
      </c>
      <c r="I11225" s="164"/>
      <c r="J11225" s="155" t="b">
        <f>Proc[[#This Row],[Requested]]=Proc[[#This Row],[CurrentParent]]</f>
        <v>1</v>
      </c>
      <c r="K11225" s="155" t="str">
        <f>IF(Proc[[#This Row],[Author]]="Marcela Urrego",VLOOKUP(LEFT(Proc[[#This Row],[Requested]],1),Table3[#All],2,0),VLOOKUP(Proc[[#This Row],[Author]],Table4[],2,0))</f>
        <v>LS</v>
      </c>
      <c r="L11225" s="155"/>
      <c r="M11225" s="140">
        <v>46139</v>
      </c>
      <c r="N11225" s="140"/>
      <c r="O11225" s="140"/>
      <c r="P11225" s="140" t="str">
        <f ca="1">IF(Proc[[#This Row],[DaysAgeing]]&gt;5,"yep","on track")</f>
        <v>on track</v>
      </c>
      <c r="Q11225" s="2">
        <f ca="1">IF(Proc[[#This Row],[DateClosed]]="",ABS(NETWORKDAYS(Proc[[#This Row],[DateOpened]],TODAY()))-1,ABS(NETWORKDAYS(Proc[[#This Row],[DateOpened]],Proc[[#This Row],[DateClosed]]))-1)</f>
        <v>1</v>
      </c>
      <c r="R11225" s="140" t="s">
        <v>488</v>
      </c>
      <c r="S11225" s="155"/>
      <c r="T11225" s="155"/>
    </row>
    <row r="11226" spans="1:20" hidden="1">
      <c r="A11226" s="164" t="s">
        <v>13576</v>
      </c>
      <c r="B11226" s="155" t="str">
        <f>IFERROR(VLOOKUP(Proc[[#This Row],[App]],Table2[],3,0),"open")</f>
        <v>ok</v>
      </c>
      <c r="C11226" s="164" t="s">
        <v>369</v>
      </c>
      <c r="D11226" t="s">
        <v>13563</v>
      </c>
      <c r="E11226" t="s">
        <v>5155</v>
      </c>
      <c r="F11226" s="155" t="s">
        <v>5155</v>
      </c>
      <c r="G11226" s="164" t="s">
        <v>400</v>
      </c>
      <c r="H11226" s="155" t="str">
        <f>IF(Proc[[#This Row],[type]]="LFF (MDG-F)",MID(Proc[[#This Row],[Obj]],13,10),"")</f>
        <v/>
      </c>
      <c r="I11226" s="164"/>
      <c r="J11226" s="155" t="b">
        <f>Proc[[#This Row],[Requested]]=Proc[[#This Row],[CurrentParent]]</f>
        <v>1</v>
      </c>
      <c r="K11226" s="155" t="str">
        <f>IF(Proc[[#This Row],[Author]]="Marcela Urrego",VLOOKUP(LEFT(Proc[[#This Row],[Requested]],1),Table3[#All],2,0),VLOOKUP(Proc[[#This Row],[Author]],Table4[],2,0))</f>
        <v>LS</v>
      </c>
      <c r="L11226" s="155"/>
      <c r="M11226" s="140">
        <v>46139</v>
      </c>
      <c r="N11226" s="140"/>
      <c r="O11226" s="140"/>
      <c r="P11226" s="140" t="str">
        <f ca="1">IF(Proc[[#This Row],[DaysAgeing]]&gt;5,"yep","on track")</f>
        <v>on track</v>
      </c>
      <c r="Q11226" s="2">
        <f ca="1">IF(Proc[[#This Row],[DateClosed]]="",ABS(NETWORKDAYS(Proc[[#This Row],[DateOpened]],TODAY()))-1,ABS(NETWORKDAYS(Proc[[#This Row],[DateOpened]],Proc[[#This Row],[DateClosed]]))-1)</f>
        <v>1</v>
      </c>
      <c r="R11226" s="140" t="s">
        <v>488</v>
      </c>
      <c r="S11226" s="155"/>
      <c r="T11226" s="155"/>
    </row>
    <row r="11227" spans="1:20" hidden="1">
      <c r="A11227" s="164" t="s">
        <v>13576</v>
      </c>
      <c r="B11227" s="155" t="str">
        <f>IFERROR(VLOOKUP(Proc[[#This Row],[App]],Table2[],3,0),"open")</f>
        <v>ok</v>
      </c>
      <c r="C11227" s="164" t="s">
        <v>369</v>
      </c>
      <c r="D11227" t="s">
        <v>13564</v>
      </c>
      <c r="E11227" t="s">
        <v>5155</v>
      </c>
      <c r="F11227" s="155" t="s">
        <v>5155</v>
      </c>
      <c r="G11227" s="164" t="s">
        <v>400</v>
      </c>
      <c r="H11227" s="155" t="str">
        <f>IF(Proc[[#This Row],[type]]="LFF (MDG-F)",MID(Proc[[#This Row],[Obj]],13,10),"")</f>
        <v/>
      </c>
      <c r="I11227" s="164"/>
      <c r="J11227" s="155" t="b">
        <f>Proc[[#This Row],[Requested]]=Proc[[#This Row],[CurrentParent]]</f>
        <v>1</v>
      </c>
      <c r="K11227" s="155" t="str">
        <f>IF(Proc[[#This Row],[Author]]="Marcela Urrego",VLOOKUP(LEFT(Proc[[#This Row],[Requested]],1),Table3[#All],2,0),VLOOKUP(Proc[[#This Row],[Author]],Table4[],2,0))</f>
        <v>LS</v>
      </c>
      <c r="L11227" s="155"/>
      <c r="M11227" s="140">
        <v>46139</v>
      </c>
      <c r="N11227" s="140"/>
      <c r="O11227" s="140"/>
      <c r="P11227" s="140" t="str">
        <f ca="1">IF(Proc[[#This Row],[DaysAgeing]]&gt;5,"yep","on track")</f>
        <v>on track</v>
      </c>
      <c r="Q11227" s="2">
        <f ca="1">IF(Proc[[#This Row],[DateClosed]]="",ABS(NETWORKDAYS(Proc[[#This Row],[DateOpened]],TODAY()))-1,ABS(NETWORKDAYS(Proc[[#This Row],[DateOpened]],Proc[[#This Row],[DateClosed]]))-1)</f>
        <v>1</v>
      </c>
      <c r="R11227" s="140" t="s">
        <v>488</v>
      </c>
      <c r="S11227" s="155"/>
      <c r="T11227" s="155"/>
    </row>
    <row r="11228" spans="1:20" hidden="1">
      <c r="A11228" s="164" t="s">
        <v>13576</v>
      </c>
      <c r="B11228" s="155" t="str">
        <f>IFERROR(VLOOKUP(Proc[[#This Row],[App]],Table2[],3,0),"open")</f>
        <v>ok</v>
      </c>
      <c r="C11228" s="164" t="s">
        <v>369</v>
      </c>
      <c r="D11228" t="s">
        <v>13565</v>
      </c>
      <c r="E11228" t="s">
        <v>5155</v>
      </c>
      <c r="F11228" s="155" t="s">
        <v>5155</v>
      </c>
      <c r="G11228" s="164" t="s">
        <v>400</v>
      </c>
      <c r="H11228" s="155" t="str">
        <f>IF(Proc[[#This Row],[type]]="LFF (MDG-F)",MID(Proc[[#This Row],[Obj]],13,10),"")</f>
        <v/>
      </c>
      <c r="I11228" s="164"/>
      <c r="J11228" s="155" t="b">
        <f>Proc[[#This Row],[Requested]]=Proc[[#This Row],[CurrentParent]]</f>
        <v>1</v>
      </c>
      <c r="K11228" s="155" t="str">
        <f>IF(Proc[[#This Row],[Author]]="Marcela Urrego",VLOOKUP(LEFT(Proc[[#This Row],[Requested]],1),Table3[#All],2,0),VLOOKUP(Proc[[#This Row],[Author]],Table4[],2,0))</f>
        <v>LS</v>
      </c>
      <c r="L11228" s="155"/>
      <c r="M11228" s="140">
        <v>46139</v>
      </c>
      <c r="N11228" s="140"/>
      <c r="O11228" s="140"/>
      <c r="P11228" s="140" t="str">
        <f ca="1">IF(Proc[[#This Row],[DaysAgeing]]&gt;5,"yep","on track")</f>
        <v>on track</v>
      </c>
      <c r="Q11228" s="2">
        <f ca="1">IF(Proc[[#This Row],[DateClosed]]="",ABS(NETWORKDAYS(Proc[[#This Row],[DateOpened]],TODAY()))-1,ABS(NETWORKDAYS(Proc[[#This Row],[DateOpened]],Proc[[#This Row],[DateClosed]]))-1)</f>
        <v>1</v>
      </c>
      <c r="R11228" s="140" t="s">
        <v>488</v>
      </c>
      <c r="S11228" s="155"/>
      <c r="T11228" s="155"/>
    </row>
    <row r="11229" spans="1:20" hidden="1">
      <c r="A11229" s="164" t="s">
        <v>13576</v>
      </c>
      <c r="B11229" s="155" t="str">
        <f>IFERROR(VLOOKUP(Proc[[#This Row],[App]],Table2[],3,0),"open")</f>
        <v>ok</v>
      </c>
      <c r="C11229" s="164" t="s">
        <v>369</v>
      </c>
      <c r="D11229" t="s">
        <v>13566</v>
      </c>
      <c r="E11229" t="s">
        <v>5155</v>
      </c>
      <c r="F11229" s="155" t="s">
        <v>5155</v>
      </c>
      <c r="G11229" s="164" t="s">
        <v>400</v>
      </c>
      <c r="H11229" s="155" t="str">
        <f>IF(Proc[[#This Row],[type]]="LFF (MDG-F)",MID(Proc[[#This Row],[Obj]],13,10),"")</f>
        <v/>
      </c>
      <c r="I11229" s="164"/>
      <c r="J11229" s="155" t="b">
        <f>Proc[[#This Row],[Requested]]=Proc[[#This Row],[CurrentParent]]</f>
        <v>1</v>
      </c>
      <c r="K11229" s="155" t="str">
        <f>IF(Proc[[#This Row],[Author]]="Marcela Urrego",VLOOKUP(LEFT(Proc[[#This Row],[Requested]],1),Table3[#All],2,0),VLOOKUP(Proc[[#This Row],[Author]],Table4[],2,0))</f>
        <v>LS</v>
      </c>
      <c r="L11229" s="155"/>
      <c r="M11229" s="140">
        <v>46139</v>
      </c>
      <c r="N11229" s="140"/>
      <c r="O11229" s="140"/>
      <c r="P11229" s="140" t="str">
        <f ca="1">IF(Proc[[#This Row],[DaysAgeing]]&gt;5,"yep","on track")</f>
        <v>on track</v>
      </c>
      <c r="Q11229" s="2">
        <f ca="1">IF(Proc[[#This Row],[DateClosed]]="",ABS(NETWORKDAYS(Proc[[#This Row],[DateOpened]],TODAY()))-1,ABS(NETWORKDAYS(Proc[[#This Row],[DateOpened]],Proc[[#This Row],[DateClosed]]))-1)</f>
        <v>1</v>
      </c>
      <c r="R11229" s="140" t="s">
        <v>488</v>
      </c>
      <c r="S11229" s="155"/>
      <c r="T11229" s="155"/>
    </row>
    <row r="11230" spans="1:20" hidden="1">
      <c r="A11230" s="164" t="s">
        <v>13576</v>
      </c>
      <c r="B11230" s="155" t="str">
        <f>IFERROR(VLOOKUP(Proc[[#This Row],[App]],Table2[],3,0),"open")</f>
        <v>ok</v>
      </c>
      <c r="C11230" s="164" t="s">
        <v>369</v>
      </c>
      <c r="D11230" t="s">
        <v>13567</v>
      </c>
      <c r="E11230" t="s">
        <v>5155</v>
      </c>
      <c r="F11230" s="155" t="s">
        <v>5155</v>
      </c>
      <c r="G11230" s="164" t="s">
        <v>400</v>
      </c>
      <c r="H11230" s="155" t="str">
        <f>IF(Proc[[#This Row],[type]]="LFF (MDG-F)",MID(Proc[[#This Row],[Obj]],13,10),"")</f>
        <v/>
      </c>
      <c r="I11230" s="164"/>
      <c r="J11230" s="155" t="b">
        <f>Proc[[#This Row],[Requested]]=Proc[[#This Row],[CurrentParent]]</f>
        <v>1</v>
      </c>
      <c r="K11230" s="155" t="str">
        <f>IF(Proc[[#This Row],[Author]]="Marcela Urrego",VLOOKUP(LEFT(Proc[[#This Row],[Requested]],1),Table3[#All],2,0),VLOOKUP(Proc[[#This Row],[Author]],Table4[],2,0))</f>
        <v>LS</v>
      </c>
      <c r="L11230" s="155"/>
      <c r="M11230" s="140">
        <v>46139</v>
      </c>
      <c r="N11230" s="140"/>
      <c r="O11230" s="140"/>
      <c r="P11230" s="140" t="str">
        <f ca="1">IF(Proc[[#This Row],[DaysAgeing]]&gt;5,"yep","on track")</f>
        <v>on track</v>
      </c>
      <c r="Q11230" s="2">
        <f ca="1">IF(Proc[[#This Row],[DateClosed]]="",ABS(NETWORKDAYS(Proc[[#This Row],[DateOpened]],TODAY()))-1,ABS(NETWORKDAYS(Proc[[#This Row],[DateOpened]],Proc[[#This Row],[DateClosed]]))-1)</f>
        <v>1</v>
      </c>
      <c r="R11230" s="140" t="s">
        <v>488</v>
      </c>
      <c r="S11230" s="155"/>
      <c r="T11230" s="155"/>
    </row>
    <row r="11231" spans="1:20" hidden="1">
      <c r="A11231" s="164" t="s">
        <v>13576</v>
      </c>
      <c r="B11231" s="155" t="str">
        <f>IFERROR(VLOOKUP(Proc[[#This Row],[App]],Table2[],3,0),"open")</f>
        <v>ok</v>
      </c>
      <c r="C11231" s="164" t="s">
        <v>369</v>
      </c>
      <c r="D11231" t="s">
        <v>13568</v>
      </c>
      <c r="E11231" t="s">
        <v>5155</v>
      </c>
      <c r="F11231" s="155" t="s">
        <v>5155</v>
      </c>
      <c r="G11231" s="164" t="s">
        <v>400</v>
      </c>
      <c r="H11231" s="155" t="str">
        <f>IF(Proc[[#This Row],[type]]="LFF (MDG-F)",MID(Proc[[#This Row],[Obj]],13,10),"")</f>
        <v/>
      </c>
      <c r="I11231" s="164"/>
      <c r="J11231" s="155" t="b">
        <f>Proc[[#This Row],[Requested]]=Proc[[#This Row],[CurrentParent]]</f>
        <v>1</v>
      </c>
      <c r="K11231" s="155" t="str">
        <f>IF(Proc[[#This Row],[Author]]="Marcela Urrego",VLOOKUP(LEFT(Proc[[#This Row],[Requested]],1),Table3[#All],2,0),VLOOKUP(Proc[[#This Row],[Author]],Table4[],2,0))</f>
        <v>LS</v>
      </c>
      <c r="L11231" s="155"/>
      <c r="M11231" s="140">
        <v>46139</v>
      </c>
      <c r="N11231" s="140"/>
      <c r="O11231" s="140"/>
      <c r="P11231" s="140" t="str">
        <f ca="1">IF(Proc[[#This Row],[DaysAgeing]]&gt;5,"yep","on track")</f>
        <v>on track</v>
      </c>
      <c r="Q11231" s="2">
        <f ca="1">IF(Proc[[#This Row],[DateClosed]]="",ABS(NETWORKDAYS(Proc[[#This Row],[DateOpened]],TODAY()))-1,ABS(NETWORKDAYS(Proc[[#This Row],[DateOpened]],Proc[[#This Row],[DateClosed]]))-1)</f>
        <v>1</v>
      </c>
      <c r="R11231" s="140" t="s">
        <v>488</v>
      </c>
      <c r="S11231" s="155"/>
      <c r="T11231" s="155"/>
    </row>
    <row r="11232" spans="1:20" hidden="1">
      <c r="A11232" s="164" t="s">
        <v>13576</v>
      </c>
      <c r="B11232" s="155" t="str">
        <f>IFERROR(VLOOKUP(Proc[[#This Row],[App]],Table2[],3,0),"open")</f>
        <v>ok</v>
      </c>
      <c r="C11232" s="164" t="s">
        <v>369</v>
      </c>
      <c r="D11232" t="s">
        <v>13569</v>
      </c>
      <c r="E11232" t="s">
        <v>5155</v>
      </c>
      <c r="F11232" s="155" t="s">
        <v>5155</v>
      </c>
      <c r="G11232" s="164" t="s">
        <v>400</v>
      </c>
      <c r="H11232" s="155" t="str">
        <f>IF(Proc[[#This Row],[type]]="LFF (MDG-F)",MID(Proc[[#This Row],[Obj]],13,10),"")</f>
        <v/>
      </c>
      <c r="I11232" s="164"/>
      <c r="J11232" s="155" t="b">
        <f>Proc[[#This Row],[Requested]]=Proc[[#This Row],[CurrentParent]]</f>
        <v>1</v>
      </c>
      <c r="K11232" s="155" t="str">
        <f>IF(Proc[[#This Row],[Author]]="Marcela Urrego",VLOOKUP(LEFT(Proc[[#This Row],[Requested]],1),Table3[#All],2,0),VLOOKUP(Proc[[#This Row],[Author]],Table4[],2,0))</f>
        <v>LS</v>
      </c>
      <c r="L11232" s="155"/>
      <c r="M11232" s="140">
        <v>46139</v>
      </c>
      <c r="N11232" s="140"/>
      <c r="O11232" s="140"/>
      <c r="P11232" s="140" t="str">
        <f ca="1">IF(Proc[[#This Row],[DaysAgeing]]&gt;5,"yep","on track")</f>
        <v>on track</v>
      </c>
      <c r="Q11232" s="2">
        <f ca="1">IF(Proc[[#This Row],[DateClosed]]="",ABS(NETWORKDAYS(Proc[[#This Row],[DateOpened]],TODAY()))-1,ABS(NETWORKDAYS(Proc[[#This Row],[DateOpened]],Proc[[#This Row],[DateClosed]]))-1)</f>
        <v>1</v>
      </c>
      <c r="R11232" s="140" t="s">
        <v>488</v>
      </c>
      <c r="S11232" s="155"/>
      <c r="T11232" s="155"/>
    </row>
    <row r="11233" spans="1:20" hidden="1">
      <c r="A11233" s="164" t="s">
        <v>13576</v>
      </c>
      <c r="B11233" s="155" t="str">
        <f>IFERROR(VLOOKUP(Proc[[#This Row],[App]],Table2[],3,0),"open")</f>
        <v>ok</v>
      </c>
      <c r="C11233" s="164" t="s">
        <v>369</v>
      </c>
      <c r="D11233" t="s">
        <v>13570</v>
      </c>
      <c r="E11233" t="s">
        <v>847</v>
      </c>
      <c r="F11233" s="155" t="s">
        <v>847</v>
      </c>
      <c r="G11233" s="164" t="s">
        <v>400</v>
      </c>
      <c r="H11233" s="155" t="str">
        <f>IF(Proc[[#This Row],[type]]="LFF (MDG-F)",MID(Proc[[#This Row],[Obj]],13,10),"")</f>
        <v/>
      </c>
      <c r="I11233" s="164"/>
      <c r="J11233" s="155" t="b">
        <f>Proc[[#This Row],[Requested]]=Proc[[#This Row],[CurrentParent]]</f>
        <v>1</v>
      </c>
      <c r="K11233" s="155" t="str">
        <f>IF(Proc[[#This Row],[Author]]="Marcela Urrego",VLOOKUP(LEFT(Proc[[#This Row],[Requested]],1),Table3[#All],2,0),VLOOKUP(Proc[[#This Row],[Author]],Table4[],2,0))</f>
        <v>LS</v>
      </c>
      <c r="L11233" s="155"/>
      <c r="M11233" s="140">
        <v>46139</v>
      </c>
      <c r="N11233" s="140"/>
      <c r="O11233" s="140"/>
      <c r="P11233" s="140" t="str">
        <f ca="1">IF(Proc[[#This Row],[DaysAgeing]]&gt;5,"yep","on track")</f>
        <v>on track</v>
      </c>
      <c r="Q11233" s="2">
        <f ca="1">IF(Proc[[#This Row],[DateClosed]]="",ABS(NETWORKDAYS(Proc[[#This Row],[DateOpened]],TODAY()))-1,ABS(NETWORKDAYS(Proc[[#This Row],[DateOpened]],Proc[[#This Row],[DateClosed]]))-1)</f>
        <v>1</v>
      </c>
      <c r="R11233" s="140" t="s">
        <v>488</v>
      </c>
      <c r="S11233" s="155"/>
      <c r="T11233" s="155"/>
    </row>
    <row r="11234" spans="1:20" hidden="1">
      <c r="A11234" s="164" t="s">
        <v>13576</v>
      </c>
      <c r="B11234" s="155" t="str">
        <f>IFERROR(VLOOKUP(Proc[[#This Row],[App]],Table2[],3,0),"open")</f>
        <v>ok</v>
      </c>
      <c r="C11234" s="164" t="s">
        <v>369</v>
      </c>
      <c r="D11234" t="s">
        <v>13571</v>
      </c>
      <c r="E11234" t="s">
        <v>847</v>
      </c>
      <c r="F11234" s="155" t="s">
        <v>847</v>
      </c>
      <c r="G11234" s="164" t="s">
        <v>400</v>
      </c>
      <c r="H11234" s="155" t="str">
        <f>IF(Proc[[#This Row],[type]]="LFF (MDG-F)",MID(Proc[[#This Row],[Obj]],13,10),"")</f>
        <v/>
      </c>
      <c r="I11234" s="164"/>
      <c r="J11234" s="155" t="b">
        <f>Proc[[#This Row],[Requested]]=Proc[[#This Row],[CurrentParent]]</f>
        <v>1</v>
      </c>
      <c r="K11234" s="155" t="str">
        <f>IF(Proc[[#This Row],[Author]]="Marcela Urrego",VLOOKUP(LEFT(Proc[[#This Row],[Requested]],1),Table3[#All],2,0),VLOOKUP(Proc[[#This Row],[Author]],Table4[],2,0))</f>
        <v>LS</v>
      </c>
      <c r="L11234" s="155"/>
      <c r="M11234" s="140">
        <v>46139</v>
      </c>
      <c r="N11234" s="140"/>
      <c r="O11234" s="140"/>
      <c r="P11234" s="140" t="str">
        <f ca="1">IF(Proc[[#This Row],[DaysAgeing]]&gt;5,"yep","on track")</f>
        <v>on track</v>
      </c>
      <c r="Q11234" s="2">
        <f ca="1">IF(Proc[[#This Row],[DateClosed]]="",ABS(NETWORKDAYS(Proc[[#This Row],[DateOpened]],TODAY()))-1,ABS(NETWORKDAYS(Proc[[#This Row],[DateOpened]],Proc[[#This Row],[DateClosed]]))-1)</f>
        <v>1</v>
      </c>
      <c r="R11234" s="140" t="s">
        <v>488</v>
      </c>
      <c r="S11234" s="155"/>
      <c r="T11234" s="155"/>
    </row>
    <row r="11235" spans="1:20" hidden="1">
      <c r="A11235" s="164" t="s">
        <v>13576</v>
      </c>
      <c r="B11235" s="155" t="str">
        <f>IFERROR(VLOOKUP(Proc[[#This Row],[App]],Table2[],3,0),"open")</f>
        <v>ok</v>
      </c>
      <c r="C11235" s="164" t="s">
        <v>369</v>
      </c>
      <c r="D11235" t="s">
        <v>13572</v>
      </c>
      <c r="E11235" t="s">
        <v>1829</v>
      </c>
      <c r="F11235" s="155" t="s">
        <v>1829</v>
      </c>
      <c r="G11235" s="164" t="s">
        <v>400</v>
      </c>
      <c r="H11235" s="155" t="str">
        <f>IF(Proc[[#This Row],[type]]="LFF (MDG-F)",MID(Proc[[#This Row],[Obj]],13,10),"")</f>
        <v/>
      </c>
      <c r="I11235" s="164"/>
      <c r="J11235" s="155" t="b">
        <f>Proc[[#This Row],[Requested]]=Proc[[#This Row],[CurrentParent]]</f>
        <v>1</v>
      </c>
      <c r="K11235" s="155" t="str">
        <f>IF(Proc[[#This Row],[Author]]="Marcela Urrego",VLOOKUP(LEFT(Proc[[#This Row],[Requested]],1),Table3[#All],2,0),VLOOKUP(Proc[[#This Row],[Author]],Table4[],2,0))</f>
        <v>LS</v>
      </c>
      <c r="L11235" s="155"/>
      <c r="M11235" s="140">
        <v>46139</v>
      </c>
      <c r="N11235" s="140"/>
      <c r="O11235" s="140"/>
      <c r="P11235" s="140" t="str">
        <f ca="1">IF(Proc[[#This Row],[DaysAgeing]]&gt;5,"yep","on track")</f>
        <v>on track</v>
      </c>
      <c r="Q11235" s="2">
        <f ca="1">IF(Proc[[#This Row],[DateClosed]]="",ABS(NETWORKDAYS(Proc[[#This Row],[DateOpened]],TODAY()))-1,ABS(NETWORKDAYS(Proc[[#This Row],[DateOpened]],Proc[[#This Row],[DateClosed]]))-1)</f>
        <v>1</v>
      </c>
      <c r="R11235" s="140" t="s">
        <v>488</v>
      </c>
      <c r="S11235" s="155"/>
      <c r="T11235" s="155"/>
    </row>
    <row r="11236" spans="1:20" hidden="1">
      <c r="A11236" s="164" t="s">
        <v>13576</v>
      </c>
      <c r="B11236" s="155" t="str">
        <f>IFERROR(VLOOKUP(Proc[[#This Row],[App]],Table2[],3,0),"open")</f>
        <v>ok</v>
      </c>
      <c r="C11236" s="164" t="s">
        <v>369</v>
      </c>
      <c r="D11236" t="s">
        <v>13573</v>
      </c>
      <c r="E11236" t="s">
        <v>1724</v>
      </c>
      <c r="F11236" s="155" t="s">
        <v>1724</v>
      </c>
      <c r="G11236" s="164" t="s">
        <v>400</v>
      </c>
      <c r="H11236" s="155" t="str">
        <f>IF(Proc[[#This Row],[type]]="LFF (MDG-F)",MID(Proc[[#This Row],[Obj]],13,10),"")</f>
        <v/>
      </c>
      <c r="I11236" s="164"/>
      <c r="J11236" s="155" t="b">
        <f>Proc[[#This Row],[Requested]]=Proc[[#This Row],[CurrentParent]]</f>
        <v>1</v>
      </c>
      <c r="K11236" s="155" t="str">
        <f>IF(Proc[[#This Row],[Author]]="Marcela Urrego",VLOOKUP(LEFT(Proc[[#This Row],[Requested]],1),Table3[#All],2,0),VLOOKUP(Proc[[#This Row],[Author]],Table4[],2,0))</f>
        <v>LS</v>
      </c>
      <c r="L11236" s="155"/>
      <c r="M11236" s="140">
        <v>46139</v>
      </c>
      <c r="N11236" s="140"/>
      <c r="O11236" s="140"/>
      <c r="P11236" s="140" t="str">
        <f ca="1">IF(Proc[[#This Row],[DaysAgeing]]&gt;5,"yep","on track")</f>
        <v>on track</v>
      </c>
      <c r="Q11236" s="2">
        <f ca="1">IF(Proc[[#This Row],[DateClosed]]="",ABS(NETWORKDAYS(Proc[[#This Row],[DateOpened]],TODAY()))-1,ABS(NETWORKDAYS(Proc[[#This Row],[DateOpened]],Proc[[#This Row],[DateClosed]]))-1)</f>
        <v>1</v>
      </c>
      <c r="R11236" s="140" t="s">
        <v>488</v>
      </c>
      <c r="S11236" s="155"/>
      <c r="T11236" s="155"/>
    </row>
    <row r="11237" spans="1:20" hidden="1">
      <c r="A11237" s="164" t="s">
        <v>13576</v>
      </c>
      <c r="B11237" s="155" t="str">
        <f>IFERROR(VLOOKUP(Proc[[#This Row],[App]],Table2[],3,0),"open")</f>
        <v>ok</v>
      </c>
      <c r="C11237" s="164" t="s">
        <v>369</v>
      </c>
      <c r="D11237" t="s">
        <v>13574</v>
      </c>
      <c r="E11237" t="s">
        <v>13575</v>
      </c>
      <c r="F11237" s="155" t="s">
        <v>13575</v>
      </c>
      <c r="G11237" s="164" t="s">
        <v>400</v>
      </c>
      <c r="H11237" s="155" t="str">
        <f>IF(Proc[[#This Row],[type]]="LFF (MDG-F)",MID(Proc[[#This Row],[Obj]],13,10),"")</f>
        <v/>
      </c>
      <c r="I11237" s="164"/>
      <c r="J11237" s="155" t="b">
        <f>Proc[[#This Row],[Requested]]=Proc[[#This Row],[CurrentParent]]</f>
        <v>1</v>
      </c>
      <c r="K11237" s="155" t="str">
        <f>IF(Proc[[#This Row],[Author]]="Marcela Urrego",VLOOKUP(LEFT(Proc[[#This Row],[Requested]],1),Table3[#All],2,0),VLOOKUP(Proc[[#This Row],[Author]],Table4[],2,0))</f>
        <v>LS</v>
      </c>
      <c r="L11237" s="155"/>
      <c r="M11237" s="140">
        <v>46139</v>
      </c>
      <c r="N11237" s="140"/>
      <c r="O11237" s="140"/>
      <c r="P11237" s="140" t="str">
        <f ca="1">IF(Proc[[#This Row],[DaysAgeing]]&gt;5,"yep","on track")</f>
        <v>on track</v>
      </c>
      <c r="Q11237" s="2">
        <f ca="1">IF(Proc[[#This Row],[DateClosed]]="",ABS(NETWORKDAYS(Proc[[#This Row],[DateOpened]],TODAY()))-1,ABS(NETWORKDAYS(Proc[[#This Row],[DateOpened]],Proc[[#This Row],[DateClosed]]))-1)</f>
        <v>1</v>
      </c>
      <c r="R11237" s="140" t="s">
        <v>488</v>
      </c>
      <c r="S11237" s="155"/>
      <c r="T11237" s="155"/>
    </row>
    <row r="11238" spans="1:20" hidden="1">
      <c r="A11238" t="s">
        <v>13630</v>
      </c>
      <c r="B11238" s="155" t="str">
        <f>IFERROR(VLOOKUP(Proc[[#This Row],[App]],Table2[],3,0),"open")</f>
        <v>ok</v>
      </c>
      <c r="C11238" s="164" t="s">
        <v>369</v>
      </c>
      <c r="D11238" t="s">
        <v>13577</v>
      </c>
      <c r="E11238" t="s">
        <v>13626</v>
      </c>
      <c r="F11238" s="155" t="s">
        <v>13626</v>
      </c>
      <c r="G11238" s="164" t="s">
        <v>400</v>
      </c>
      <c r="H11238" s="155" t="str">
        <f>IF(Proc[[#This Row],[type]]="LFF (MDG-F)",MID(Proc[[#This Row],[Obj]],13,10),"")</f>
        <v/>
      </c>
      <c r="I11238" s="164"/>
      <c r="J11238" s="155" t="b">
        <f>Proc[[#This Row],[Requested]]=Proc[[#This Row],[CurrentParent]]</f>
        <v>1</v>
      </c>
      <c r="K11238" s="155" t="str">
        <f>IF(Proc[[#This Row],[Author]]="Marcela Urrego",VLOOKUP(LEFT(Proc[[#This Row],[Requested]],1),Table3[#All],2,0),VLOOKUP(Proc[[#This Row],[Author]],Table4[],2,0))</f>
        <v>HC</v>
      </c>
      <c r="L11238" s="155"/>
      <c r="M11238" s="140">
        <v>46139</v>
      </c>
      <c r="N11238" s="140"/>
      <c r="O11238" s="140"/>
      <c r="P11238" s="140" t="str">
        <f ca="1">IF(Proc[[#This Row],[DaysAgeing]]&gt;5,"yep","on track")</f>
        <v>on track</v>
      </c>
      <c r="Q11238" s="2">
        <f ca="1">IF(Proc[[#This Row],[DateClosed]]="",ABS(NETWORKDAYS(Proc[[#This Row],[DateOpened]],TODAY()))-1,ABS(NETWORKDAYS(Proc[[#This Row],[DateOpened]],Proc[[#This Row],[DateClosed]]))-1)</f>
        <v>1</v>
      </c>
      <c r="R11238" s="140" t="s">
        <v>415</v>
      </c>
      <c r="S11238" s="155"/>
      <c r="T11238" s="155"/>
    </row>
    <row r="11239" spans="1:20" hidden="1">
      <c r="A11239" s="164" t="s">
        <v>13630</v>
      </c>
      <c r="B11239" s="155" t="str">
        <f>IFERROR(VLOOKUP(Proc[[#This Row],[App]],Table2[],3,0),"open")</f>
        <v>ok</v>
      </c>
      <c r="C11239" s="164" t="s">
        <v>369</v>
      </c>
      <c r="D11239" t="s">
        <v>13578</v>
      </c>
      <c r="E11239" t="s">
        <v>13626</v>
      </c>
      <c r="F11239" s="155" t="s">
        <v>13626</v>
      </c>
      <c r="G11239" s="164" t="s">
        <v>400</v>
      </c>
      <c r="H11239" s="155" t="str">
        <f>IF(Proc[[#This Row],[type]]="LFF (MDG-F)",MID(Proc[[#This Row],[Obj]],13,10),"")</f>
        <v/>
      </c>
      <c r="I11239" s="164"/>
      <c r="J11239" s="155" t="b">
        <f>Proc[[#This Row],[Requested]]=Proc[[#This Row],[CurrentParent]]</f>
        <v>1</v>
      </c>
      <c r="K11239" s="155" t="str">
        <f>IF(Proc[[#This Row],[Author]]="Marcela Urrego",VLOOKUP(LEFT(Proc[[#This Row],[Requested]],1),Table3[#All],2,0),VLOOKUP(Proc[[#This Row],[Author]],Table4[],2,0))</f>
        <v>HC</v>
      </c>
      <c r="L11239" s="155"/>
      <c r="M11239" s="140">
        <v>46139</v>
      </c>
      <c r="N11239" s="140"/>
      <c r="O11239" s="140"/>
      <c r="P11239" s="140" t="str">
        <f ca="1">IF(Proc[[#This Row],[DaysAgeing]]&gt;5,"yep","on track")</f>
        <v>on track</v>
      </c>
      <c r="Q11239" s="2">
        <f ca="1">IF(Proc[[#This Row],[DateClosed]]="",ABS(NETWORKDAYS(Proc[[#This Row],[DateOpened]],TODAY()))-1,ABS(NETWORKDAYS(Proc[[#This Row],[DateOpened]],Proc[[#This Row],[DateClosed]]))-1)</f>
        <v>1</v>
      </c>
      <c r="R11239" s="140" t="s">
        <v>415</v>
      </c>
      <c r="S11239" s="155"/>
      <c r="T11239" s="155"/>
    </row>
    <row r="11240" spans="1:20" hidden="1">
      <c r="A11240" s="164" t="s">
        <v>13630</v>
      </c>
      <c r="B11240" s="155" t="str">
        <f>IFERROR(VLOOKUP(Proc[[#This Row],[App]],Table2[],3,0),"open")</f>
        <v>ok</v>
      </c>
      <c r="C11240" s="164" t="s">
        <v>369</v>
      </c>
      <c r="D11240" t="s">
        <v>13579</v>
      </c>
      <c r="E11240" t="s">
        <v>13627</v>
      </c>
      <c r="F11240" s="155" t="s">
        <v>13627</v>
      </c>
      <c r="G11240" s="164" t="s">
        <v>400</v>
      </c>
      <c r="H11240" s="155" t="str">
        <f>IF(Proc[[#This Row],[type]]="LFF (MDG-F)",MID(Proc[[#This Row],[Obj]],13,10),"")</f>
        <v/>
      </c>
      <c r="I11240" s="164"/>
      <c r="J11240" s="155" t="b">
        <f>Proc[[#This Row],[Requested]]=Proc[[#This Row],[CurrentParent]]</f>
        <v>1</v>
      </c>
      <c r="K11240" s="155" t="str">
        <f>IF(Proc[[#This Row],[Author]]="Marcela Urrego",VLOOKUP(LEFT(Proc[[#This Row],[Requested]],1),Table3[#All],2,0),VLOOKUP(Proc[[#This Row],[Author]],Table4[],2,0))</f>
        <v>HC</v>
      </c>
      <c r="L11240" s="155"/>
      <c r="M11240" s="140">
        <v>46139</v>
      </c>
      <c r="N11240" s="140"/>
      <c r="O11240" s="140"/>
      <c r="P11240" s="140" t="str">
        <f ca="1">IF(Proc[[#This Row],[DaysAgeing]]&gt;5,"yep","on track")</f>
        <v>on track</v>
      </c>
      <c r="Q11240" s="2">
        <f ca="1">IF(Proc[[#This Row],[DateClosed]]="",ABS(NETWORKDAYS(Proc[[#This Row],[DateOpened]],TODAY()))-1,ABS(NETWORKDAYS(Proc[[#This Row],[DateOpened]],Proc[[#This Row],[DateClosed]]))-1)</f>
        <v>1</v>
      </c>
      <c r="R11240" s="140" t="s">
        <v>415</v>
      </c>
      <c r="S11240" s="155"/>
      <c r="T11240" s="155"/>
    </row>
    <row r="11241" spans="1:20" hidden="1">
      <c r="A11241" s="164" t="s">
        <v>13630</v>
      </c>
      <c r="B11241" s="155" t="str">
        <f>IFERROR(VLOOKUP(Proc[[#This Row],[App]],Table2[],3,0),"open")</f>
        <v>ok</v>
      </c>
      <c r="C11241" s="164" t="s">
        <v>369</v>
      </c>
      <c r="D11241" t="s">
        <v>13580</v>
      </c>
      <c r="E11241" t="s">
        <v>13627</v>
      </c>
      <c r="F11241" s="155" t="s">
        <v>13627</v>
      </c>
      <c r="G11241" s="164" t="s">
        <v>400</v>
      </c>
      <c r="H11241" s="155" t="str">
        <f>IF(Proc[[#This Row],[type]]="LFF (MDG-F)",MID(Proc[[#This Row],[Obj]],13,10),"")</f>
        <v/>
      </c>
      <c r="I11241" s="164"/>
      <c r="J11241" s="155" t="b">
        <f>Proc[[#This Row],[Requested]]=Proc[[#This Row],[CurrentParent]]</f>
        <v>1</v>
      </c>
      <c r="K11241" s="155" t="str">
        <f>IF(Proc[[#This Row],[Author]]="Marcela Urrego",VLOOKUP(LEFT(Proc[[#This Row],[Requested]],1),Table3[#All],2,0),VLOOKUP(Proc[[#This Row],[Author]],Table4[],2,0))</f>
        <v>HC</v>
      </c>
      <c r="L11241" s="155"/>
      <c r="M11241" s="140">
        <v>46139</v>
      </c>
      <c r="N11241" s="140"/>
      <c r="O11241" s="140"/>
      <c r="P11241" s="140" t="str">
        <f ca="1">IF(Proc[[#This Row],[DaysAgeing]]&gt;5,"yep","on track")</f>
        <v>on track</v>
      </c>
      <c r="Q11241" s="2">
        <f ca="1">IF(Proc[[#This Row],[DateClosed]]="",ABS(NETWORKDAYS(Proc[[#This Row],[DateOpened]],TODAY()))-1,ABS(NETWORKDAYS(Proc[[#This Row],[DateOpened]],Proc[[#This Row],[DateClosed]]))-1)</f>
        <v>1</v>
      </c>
      <c r="R11241" s="140" t="s">
        <v>415</v>
      </c>
      <c r="S11241" s="155"/>
      <c r="T11241" s="155"/>
    </row>
    <row r="11242" spans="1:20" hidden="1">
      <c r="A11242" s="164" t="s">
        <v>13630</v>
      </c>
      <c r="B11242" s="155" t="str">
        <f>IFERROR(VLOOKUP(Proc[[#This Row],[App]],Table2[],3,0),"open")</f>
        <v>ok</v>
      </c>
      <c r="C11242" s="164" t="s">
        <v>369</v>
      </c>
      <c r="D11242" t="s">
        <v>13581</v>
      </c>
      <c r="E11242" t="s">
        <v>3557</v>
      </c>
      <c r="F11242" s="155" t="s">
        <v>3557</v>
      </c>
      <c r="G11242" s="164" t="s">
        <v>400</v>
      </c>
      <c r="H11242" s="155" t="str">
        <f>IF(Proc[[#This Row],[type]]="LFF (MDG-F)",MID(Proc[[#This Row],[Obj]],13,10),"")</f>
        <v/>
      </c>
      <c r="I11242" s="164"/>
      <c r="J11242" s="155" t="b">
        <f>Proc[[#This Row],[Requested]]=Proc[[#This Row],[CurrentParent]]</f>
        <v>1</v>
      </c>
      <c r="K11242" s="155" t="str">
        <f>IF(Proc[[#This Row],[Author]]="Marcela Urrego",VLOOKUP(LEFT(Proc[[#This Row],[Requested]],1),Table3[#All],2,0),VLOOKUP(Proc[[#This Row],[Author]],Table4[],2,0))</f>
        <v>HC</v>
      </c>
      <c r="L11242" s="155"/>
      <c r="M11242" s="140">
        <v>46139</v>
      </c>
      <c r="N11242" s="140"/>
      <c r="O11242" s="140"/>
      <c r="P11242" s="140" t="str">
        <f ca="1">IF(Proc[[#This Row],[DaysAgeing]]&gt;5,"yep","on track")</f>
        <v>on track</v>
      </c>
      <c r="Q11242" s="2">
        <f ca="1">IF(Proc[[#This Row],[DateClosed]]="",ABS(NETWORKDAYS(Proc[[#This Row],[DateOpened]],TODAY()))-1,ABS(NETWORKDAYS(Proc[[#This Row],[DateOpened]],Proc[[#This Row],[DateClosed]]))-1)</f>
        <v>1</v>
      </c>
      <c r="R11242" s="140" t="s">
        <v>415</v>
      </c>
      <c r="S11242" s="155"/>
      <c r="T11242" s="155"/>
    </row>
    <row r="11243" spans="1:20" hidden="1">
      <c r="A11243" s="164" t="s">
        <v>13630</v>
      </c>
      <c r="B11243" s="155" t="str">
        <f>IFERROR(VLOOKUP(Proc[[#This Row],[App]],Table2[],3,0),"open")</f>
        <v>ok</v>
      </c>
      <c r="C11243" s="164" t="s">
        <v>369</v>
      </c>
      <c r="D11243" t="s">
        <v>13582</v>
      </c>
      <c r="E11243" t="s">
        <v>13626</v>
      </c>
      <c r="F11243" s="155" t="s">
        <v>13626</v>
      </c>
      <c r="G11243" s="164" t="s">
        <v>400</v>
      </c>
      <c r="H11243" s="155" t="str">
        <f>IF(Proc[[#This Row],[type]]="LFF (MDG-F)",MID(Proc[[#This Row],[Obj]],13,10),"")</f>
        <v/>
      </c>
      <c r="I11243" s="164"/>
      <c r="J11243" s="155" t="b">
        <f>Proc[[#This Row],[Requested]]=Proc[[#This Row],[CurrentParent]]</f>
        <v>1</v>
      </c>
      <c r="K11243" s="155" t="str">
        <f>IF(Proc[[#This Row],[Author]]="Marcela Urrego",VLOOKUP(LEFT(Proc[[#This Row],[Requested]],1),Table3[#All],2,0),VLOOKUP(Proc[[#This Row],[Author]],Table4[],2,0))</f>
        <v>HC</v>
      </c>
      <c r="L11243" s="155"/>
      <c r="M11243" s="140">
        <v>46139</v>
      </c>
      <c r="N11243" s="140"/>
      <c r="O11243" s="140"/>
      <c r="P11243" s="140" t="str">
        <f ca="1">IF(Proc[[#This Row],[DaysAgeing]]&gt;5,"yep","on track")</f>
        <v>on track</v>
      </c>
      <c r="Q11243" s="2">
        <f ca="1">IF(Proc[[#This Row],[DateClosed]]="",ABS(NETWORKDAYS(Proc[[#This Row],[DateOpened]],TODAY()))-1,ABS(NETWORKDAYS(Proc[[#This Row],[DateOpened]],Proc[[#This Row],[DateClosed]]))-1)</f>
        <v>1</v>
      </c>
      <c r="R11243" s="140" t="s">
        <v>415</v>
      </c>
      <c r="S11243" s="155"/>
      <c r="T11243" s="155"/>
    </row>
    <row r="11244" spans="1:20" hidden="1">
      <c r="A11244" s="164" t="s">
        <v>13630</v>
      </c>
      <c r="B11244" s="155" t="str">
        <f>IFERROR(VLOOKUP(Proc[[#This Row],[App]],Table2[],3,0),"open")</f>
        <v>ok</v>
      </c>
      <c r="C11244" s="164" t="s">
        <v>369</v>
      </c>
      <c r="D11244" t="s">
        <v>13583</v>
      </c>
      <c r="E11244" t="s">
        <v>3556</v>
      </c>
      <c r="F11244" s="155" t="s">
        <v>3556</v>
      </c>
      <c r="G11244" s="164" t="s">
        <v>400</v>
      </c>
      <c r="H11244" s="155" t="str">
        <f>IF(Proc[[#This Row],[type]]="LFF (MDG-F)",MID(Proc[[#This Row],[Obj]],13,10),"")</f>
        <v/>
      </c>
      <c r="I11244" s="164"/>
      <c r="J11244" s="155" t="b">
        <f>Proc[[#This Row],[Requested]]=Proc[[#This Row],[CurrentParent]]</f>
        <v>1</v>
      </c>
      <c r="K11244" s="155" t="str">
        <f>IF(Proc[[#This Row],[Author]]="Marcela Urrego",VLOOKUP(LEFT(Proc[[#This Row],[Requested]],1),Table3[#All],2,0),VLOOKUP(Proc[[#This Row],[Author]],Table4[],2,0))</f>
        <v>HC</v>
      </c>
      <c r="L11244" s="155"/>
      <c r="M11244" s="140">
        <v>46139</v>
      </c>
      <c r="N11244" s="140"/>
      <c r="O11244" s="140"/>
      <c r="P11244" s="140" t="str">
        <f ca="1">IF(Proc[[#This Row],[DaysAgeing]]&gt;5,"yep","on track")</f>
        <v>on track</v>
      </c>
      <c r="Q11244" s="2">
        <f ca="1">IF(Proc[[#This Row],[DateClosed]]="",ABS(NETWORKDAYS(Proc[[#This Row],[DateOpened]],TODAY()))-1,ABS(NETWORKDAYS(Proc[[#This Row],[DateOpened]],Proc[[#This Row],[DateClosed]]))-1)</f>
        <v>1</v>
      </c>
      <c r="R11244" s="140" t="s">
        <v>415</v>
      </c>
      <c r="S11244" s="155"/>
      <c r="T11244" s="155"/>
    </row>
    <row r="11245" spans="1:20" hidden="1">
      <c r="A11245" s="164" t="s">
        <v>13630</v>
      </c>
      <c r="B11245" s="155" t="str">
        <f>IFERROR(VLOOKUP(Proc[[#This Row],[App]],Table2[],3,0),"open")</f>
        <v>ok</v>
      </c>
      <c r="C11245" s="164" t="s">
        <v>369</v>
      </c>
      <c r="D11245" t="s">
        <v>13584</v>
      </c>
      <c r="E11245" t="s">
        <v>3556</v>
      </c>
      <c r="F11245" s="155" t="s">
        <v>3556</v>
      </c>
      <c r="G11245" s="164" t="s">
        <v>400</v>
      </c>
      <c r="H11245" s="155" t="str">
        <f>IF(Proc[[#This Row],[type]]="LFF (MDG-F)",MID(Proc[[#This Row],[Obj]],13,10),"")</f>
        <v/>
      </c>
      <c r="I11245" s="164"/>
      <c r="J11245" s="155" t="b">
        <f>Proc[[#This Row],[Requested]]=Proc[[#This Row],[CurrentParent]]</f>
        <v>1</v>
      </c>
      <c r="K11245" s="155" t="str">
        <f>IF(Proc[[#This Row],[Author]]="Marcela Urrego",VLOOKUP(LEFT(Proc[[#This Row],[Requested]],1),Table3[#All],2,0),VLOOKUP(Proc[[#This Row],[Author]],Table4[],2,0))</f>
        <v>HC</v>
      </c>
      <c r="L11245" s="155"/>
      <c r="M11245" s="140">
        <v>46139</v>
      </c>
      <c r="N11245" s="140"/>
      <c r="O11245" s="140"/>
      <c r="P11245" s="140" t="str">
        <f ca="1">IF(Proc[[#This Row],[DaysAgeing]]&gt;5,"yep","on track")</f>
        <v>on track</v>
      </c>
      <c r="Q11245" s="2">
        <f ca="1">IF(Proc[[#This Row],[DateClosed]]="",ABS(NETWORKDAYS(Proc[[#This Row],[DateOpened]],TODAY()))-1,ABS(NETWORKDAYS(Proc[[#This Row],[DateOpened]],Proc[[#This Row],[DateClosed]]))-1)</f>
        <v>1</v>
      </c>
      <c r="R11245" s="140" t="s">
        <v>415</v>
      </c>
      <c r="S11245" s="155"/>
      <c r="T11245" s="155"/>
    </row>
    <row r="11246" spans="1:20" hidden="1">
      <c r="A11246" s="164" t="s">
        <v>13630</v>
      </c>
      <c r="B11246" s="155" t="str">
        <f>IFERROR(VLOOKUP(Proc[[#This Row],[App]],Table2[],3,0),"open")</f>
        <v>ok</v>
      </c>
      <c r="C11246" s="164" t="s">
        <v>369</v>
      </c>
      <c r="D11246" t="s">
        <v>13585</v>
      </c>
      <c r="E11246" t="s">
        <v>13626</v>
      </c>
      <c r="F11246" s="155" t="s">
        <v>13626</v>
      </c>
      <c r="G11246" s="164" t="s">
        <v>400</v>
      </c>
      <c r="H11246" s="155" t="str">
        <f>IF(Proc[[#This Row],[type]]="LFF (MDG-F)",MID(Proc[[#This Row],[Obj]],13,10),"")</f>
        <v/>
      </c>
      <c r="I11246" s="164"/>
      <c r="J11246" s="155" t="b">
        <f>Proc[[#This Row],[Requested]]=Proc[[#This Row],[CurrentParent]]</f>
        <v>1</v>
      </c>
      <c r="K11246" s="155" t="str">
        <f>IF(Proc[[#This Row],[Author]]="Marcela Urrego",VLOOKUP(LEFT(Proc[[#This Row],[Requested]],1),Table3[#All],2,0),VLOOKUP(Proc[[#This Row],[Author]],Table4[],2,0))</f>
        <v>HC</v>
      </c>
      <c r="L11246" s="155"/>
      <c r="M11246" s="140">
        <v>46139</v>
      </c>
      <c r="N11246" s="140"/>
      <c r="O11246" s="140"/>
      <c r="P11246" s="140" t="str">
        <f ca="1">IF(Proc[[#This Row],[DaysAgeing]]&gt;5,"yep","on track")</f>
        <v>on track</v>
      </c>
      <c r="Q11246" s="2">
        <f ca="1">IF(Proc[[#This Row],[DateClosed]]="",ABS(NETWORKDAYS(Proc[[#This Row],[DateOpened]],TODAY()))-1,ABS(NETWORKDAYS(Proc[[#This Row],[DateOpened]],Proc[[#This Row],[DateClosed]]))-1)</f>
        <v>1</v>
      </c>
      <c r="R11246" s="140" t="s">
        <v>415</v>
      </c>
      <c r="S11246" s="155"/>
      <c r="T11246" s="155"/>
    </row>
    <row r="11247" spans="1:20" hidden="1">
      <c r="A11247" s="164" t="s">
        <v>13630</v>
      </c>
      <c r="B11247" s="155" t="str">
        <f>IFERROR(VLOOKUP(Proc[[#This Row],[App]],Table2[],3,0),"open")</f>
        <v>ok</v>
      </c>
      <c r="C11247" s="164" t="s">
        <v>369</v>
      </c>
      <c r="D11247" t="s">
        <v>13586</v>
      </c>
      <c r="E11247" t="s">
        <v>3556</v>
      </c>
      <c r="F11247" s="155" t="s">
        <v>3556</v>
      </c>
      <c r="G11247" s="164" t="s">
        <v>400</v>
      </c>
      <c r="H11247" s="155" t="str">
        <f>IF(Proc[[#This Row],[type]]="LFF (MDG-F)",MID(Proc[[#This Row],[Obj]],13,10),"")</f>
        <v/>
      </c>
      <c r="I11247" s="164"/>
      <c r="J11247" s="155" t="b">
        <f>Proc[[#This Row],[Requested]]=Proc[[#This Row],[CurrentParent]]</f>
        <v>1</v>
      </c>
      <c r="K11247" s="155" t="str">
        <f>IF(Proc[[#This Row],[Author]]="Marcela Urrego",VLOOKUP(LEFT(Proc[[#This Row],[Requested]],1),Table3[#All],2,0),VLOOKUP(Proc[[#This Row],[Author]],Table4[],2,0))</f>
        <v>HC</v>
      </c>
      <c r="L11247" s="155"/>
      <c r="M11247" s="140">
        <v>46139</v>
      </c>
      <c r="N11247" s="140"/>
      <c r="O11247" s="140"/>
      <c r="P11247" s="140" t="str">
        <f ca="1">IF(Proc[[#This Row],[DaysAgeing]]&gt;5,"yep","on track")</f>
        <v>on track</v>
      </c>
      <c r="Q11247" s="2">
        <f ca="1">IF(Proc[[#This Row],[DateClosed]]="",ABS(NETWORKDAYS(Proc[[#This Row],[DateOpened]],TODAY()))-1,ABS(NETWORKDAYS(Proc[[#This Row],[DateOpened]],Proc[[#This Row],[DateClosed]]))-1)</f>
        <v>1</v>
      </c>
      <c r="R11247" s="140" t="s">
        <v>415</v>
      </c>
      <c r="S11247" s="155"/>
      <c r="T11247" s="155"/>
    </row>
    <row r="11248" spans="1:20" hidden="1">
      <c r="A11248" s="164" t="s">
        <v>13630</v>
      </c>
      <c r="B11248" s="155" t="str">
        <f>IFERROR(VLOOKUP(Proc[[#This Row],[App]],Table2[],3,0),"open")</f>
        <v>ok</v>
      </c>
      <c r="C11248" s="164" t="s">
        <v>369</v>
      </c>
      <c r="D11248" t="s">
        <v>13587</v>
      </c>
      <c r="E11248" t="s">
        <v>13626</v>
      </c>
      <c r="F11248" s="155" t="s">
        <v>13626</v>
      </c>
      <c r="G11248" s="164" t="s">
        <v>400</v>
      </c>
      <c r="H11248" s="155" t="str">
        <f>IF(Proc[[#This Row],[type]]="LFF (MDG-F)",MID(Proc[[#This Row],[Obj]],13,10),"")</f>
        <v/>
      </c>
      <c r="I11248" s="164"/>
      <c r="J11248" s="155" t="b">
        <f>Proc[[#This Row],[Requested]]=Proc[[#This Row],[CurrentParent]]</f>
        <v>1</v>
      </c>
      <c r="K11248" s="155" t="str">
        <f>IF(Proc[[#This Row],[Author]]="Marcela Urrego",VLOOKUP(LEFT(Proc[[#This Row],[Requested]],1),Table3[#All],2,0),VLOOKUP(Proc[[#This Row],[Author]],Table4[],2,0))</f>
        <v>HC</v>
      </c>
      <c r="L11248" s="155"/>
      <c r="M11248" s="140">
        <v>46139</v>
      </c>
      <c r="N11248" s="140"/>
      <c r="O11248" s="140"/>
      <c r="P11248" s="140" t="str">
        <f ca="1">IF(Proc[[#This Row],[DaysAgeing]]&gt;5,"yep","on track")</f>
        <v>on track</v>
      </c>
      <c r="Q11248" s="2">
        <f ca="1">IF(Proc[[#This Row],[DateClosed]]="",ABS(NETWORKDAYS(Proc[[#This Row],[DateOpened]],TODAY()))-1,ABS(NETWORKDAYS(Proc[[#This Row],[DateOpened]],Proc[[#This Row],[DateClosed]]))-1)</f>
        <v>1</v>
      </c>
      <c r="R11248" s="140" t="s">
        <v>415</v>
      </c>
      <c r="S11248" s="155"/>
      <c r="T11248" s="155"/>
    </row>
    <row r="11249" spans="1:20" hidden="1">
      <c r="A11249" s="164" t="s">
        <v>13630</v>
      </c>
      <c r="B11249" s="155" t="str">
        <f>IFERROR(VLOOKUP(Proc[[#This Row],[App]],Table2[],3,0),"open")</f>
        <v>ok</v>
      </c>
      <c r="C11249" s="164" t="s">
        <v>369</v>
      </c>
      <c r="D11249" t="s">
        <v>13588</v>
      </c>
      <c r="E11249" t="s">
        <v>3556</v>
      </c>
      <c r="F11249" s="155" t="s">
        <v>3556</v>
      </c>
      <c r="G11249" s="164" t="s">
        <v>400</v>
      </c>
      <c r="H11249" s="155" t="str">
        <f>IF(Proc[[#This Row],[type]]="LFF (MDG-F)",MID(Proc[[#This Row],[Obj]],13,10),"")</f>
        <v/>
      </c>
      <c r="I11249" s="164"/>
      <c r="J11249" s="155" t="b">
        <f>Proc[[#This Row],[Requested]]=Proc[[#This Row],[CurrentParent]]</f>
        <v>1</v>
      </c>
      <c r="K11249" s="155" t="str">
        <f>IF(Proc[[#This Row],[Author]]="Marcela Urrego",VLOOKUP(LEFT(Proc[[#This Row],[Requested]],1),Table3[#All],2,0),VLOOKUP(Proc[[#This Row],[Author]],Table4[],2,0))</f>
        <v>HC</v>
      </c>
      <c r="L11249" s="155"/>
      <c r="M11249" s="140">
        <v>46139</v>
      </c>
      <c r="N11249" s="140"/>
      <c r="O11249" s="140"/>
      <c r="P11249" s="140" t="str">
        <f ca="1">IF(Proc[[#This Row],[DaysAgeing]]&gt;5,"yep","on track")</f>
        <v>on track</v>
      </c>
      <c r="Q11249" s="2">
        <f ca="1">IF(Proc[[#This Row],[DateClosed]]="",ABS(NETWORKDAYS(Proc[[#This Row],[DateOpened]],TODAY()))-1,ABS(NETWORKDAYS(Proc[[#This Row],[DateOpened]],Proc[[#This Row],[DateClosed]]))-1)</f>
        <v>1</v>
      </c>
      <c r="R11249" s="140" t="s">
        <v>415</v>
      </c>
      <c r="S11249" s="155"/>
      <c r="T11249" s="155"/>
    </row>
    <row r="11250" spans="1:20" hidden="1">
      <c r="A11250" s="164" t="s">
        <v>13630</v>
      </c>
      <c r="B11250" s="155" t="str">
        <f>IFERROR(VLOOKUP(Proc[[#This Row],[App]],Table2[],3,0),"open")</f>
        <v>ok</v>
      </c>
      <c r="C11250" s="164" t="s">
        <v>369</v>
      </c>
      <c r="D11250" t="s">
        <v>13589</v>
      </c>
      <c r="E11250" t="s">
        <v>13626</v>
      </c>
      <c r="F11250" s="155" t="s">
        <v>13626</v>
      </c>
      <c r="G11250" s="164" t="s">
        <v>400</v>
      </c>
      <c r="H11250" s="155" t="str">
        <f>IF(Proc[[#This Row],[type]]="LFF (MDG-F)",MID(Proc[[#This Row],[Obj]],13,10),"")</f>
        <v/>
      </c>
      <c r="I11250" s="164"/>
      <c r="J11250" s="155" t="b">
        <f>Proc[[#This Row],[Requested]]=Proc[[#This Row],[CurrentParent]]</f>
        <v>1</v>
      </c>
      <c r="K11250" s="155" t="str">
        <f>IF(Proc[[#This Row],[Author]]="Marcela Urrego",VLOOKUP(LEFT(Proc[[#This Row],[Requested]],1),Table3[#All],2,0),VLOOKUP(Proc[[#This Row],[Author]],Table4[],2,0))</f>
        <v>HC</v>
      </c>
      <c r="L11250" s="155"/>
      <c r="M11250" s="140">
        <v>46139</v>
      </c>
      <c r="N11250" s="140"/>
      <c r="O11250" s="140"/>
      <c r="P11250" s="140" t="str">
        <f ca="1">IF(Proc[[#This Row],[DaysAgeing]]&gt;5,"yep","on track")</f>
        <v>on track</v>
      </c>
      <c r="Q11250" s="2">
        <f ca="1">IF(Proc[[#This Row],[DateClosed]]="",ABS(NETWORKDAYS(Proc[[#This Row],[DateOpened]],TODAY()))-1,ABS(NETWORKDAYS(Proc[[#This Row],[DateOpened]],Proc[[#This Row],[DateClosed]]))-1)</f>
        <v>1</v>
      </c>
      <c r="R11250" s="140" t="s">
        <v>415</v>
      </c>
      <c r="S11250" s="155"/>
      <c r="T11250" s="155"/>
    </row>
    <row r="11251" spans="1:20" hidden="1">
      <c r="A11251" s="164" t="s">
        <v>13630</v>
      </c>
      <c r="B11251" s="155" t="str">
        <f>IFERROR(VLOOKUP(Proc[[#This Row],[App]],Table2[],3,0),"open")</f>
        <v>ok</v>
      </c>
      <c r="C11251" s="164" t="s">
        <v>369</v>
      </c>
      <c r="D11251" t="s">
        <v>13590</v>
      </c>
      <c r="E11251" t="s">
        <v>13627</v>
      </c>
      <c r="F11251" s="155" t="s">
        <v>13627</v>
      </c>
      <c r="G11251" s="164" t="s">
        <v>400</v>
      </c>
      <c r="H11251" s="155" t="str">
        <f>IF(Proc[[#This Row],[type]]="LFF (MDG-F)",MID(Proc[[#This Row],[Obj]],13,10),"")</f>
        <v/>
      </c>
      <c r="I11251" s="164"/>
      <c r="J11251" s="155" t="b">
        <f>Proc[[#This Row],[Requested]]=Proc[[#This Row],[CurrentParent]]</f>
        <v>1</v>
      </c>
      <c r="K11251" s="155" t="str">
        <f>IF(Proc[[#This Row],[Author]]="Marcela Urrego",VLOOKUP(LEFT(Proc[[#This Row],[Requested]],1),Table3[#All],2,0),VLOOKUP(Proc[[#This Row],[Author]],Table4[],2,0))</f>
        <v>HC</v>
      </c>
      <c r="L11251" s="155"/>
      <c r="M11251" s="140">
        <v>46139</v>
      </c>
      <c r="N11251" s="140"/>
      <c r="O11251" s="140"/>
      <c r="P11251" s="140" t="str">
        <f ca="1">IF(Proc[[#This Row],[DaysAgeing]]&gt;5,"yep","on track")</f>
        <v>on track</v>
      </c>
      <c r="Q11251" s="2">
        <f ca="1">IF(Proc[[#This Row],[DateClosed]]="",ABS(NETWORKDAYS(Proc[[#This Row],[DateOpened]],TODAY()))-1,ABS(NETWORKDAYS(Proc[[#This Row],[DateOpened]],Proc[[#This Row],[DateClosed]]))-1)</f>
        <v>1</v>
      </c>
      <c r="R11251" s="140" t="s">
        <v>415</v>
      </c>
      <c r="S11251" s="155"/>
      <c r="T11251" s="155"/>
    </row>
    <row r="11252" spans="1:20" hidden="1">
      <c r="A11252" s="164" t="s">
        <v>13630</v>
      </c>
      <c r="B11252" s="155" t="str">
        <f>IFERROR(VLOOKUP(Proc[[#This Row],[App]],Table2[],3,0),"open")</f>
        <v>ok</v>
      </c>
      <c r="C11252" s="164" t="s">
        <v>369</v>
      </c>
      <c r="D11252" t="s">
        <v>13591</v>
      </c>
      <c r="E11252" t="s">
        <v>3557</v>
      </c>
      <c r="F11252" s="155" t="s">
        <v>3557</v>
      </c>
      <c r="G11252" s="164" t="s">
        <v>400</v>
      </c>
      <c r="H11252" s="155" t="str">
        <f>IF(Proc[[#This Row],[type]]="LFF (MDG-F)",MID(Proc[[#This Row],[Obj]],13,10),"")</f>
        <v/>
      </c>
      <c r="I11252" s="164"/>
      <c r="J11252" s="155" t="b">
        <f>Proc[[#This Row],[Requested]]=Proc[[#This Row],[CurrentParent]]</f>
        <v>1</v>
      </c>
      <c r="K11252" s="155" t="str">
        <f>IF(Proc[[#This Row],[Author]]="Marcela Urrego",VLOOKUP(LEFT(Proc[[#This Row],[Requested]],1),Table3[#All],2,0),VLOOKUP(Proc[[#This Row],[Author]],Table4[],2,0))</f>
        <v>HC</v>
      </c>
      <c r="L11252" s="155"/>
      <c r="M11252" s="140">
        <v>46139</v>
      </c>
      <c r="N11252" s="140"/>
      <c r="O11252" s="140"/>
      <c r="P11252" s="140" t="str">
        <f ca="1">IF(Proc[[#This Row],[DaysAgeing]]&gt;5,"yep","on track")</f>
        <v>on track</v>
      </c>
      <c r="Q11252" s="2">
        <f ca="1">IF(Proc[[#This Row],[DateClosed]]="",ABS(NETWORKDAYS(Proc[[#This Row],[DateOpened]],TODAY()))-1,ABS(NETWORKDAYS(Proc[[#This Row],[DateOpened]],Proc[[#This Row],[DateClosed]]))-1)</f>
        <v>1</v>
      </c>
      <c r="R11252" s="140" t="s">
        <v>415</v>
      </c>
      <c r="S11252" s="155"/>
      <c r="T11252" s="155"/>
    </row>
    <row r="11253" spans="1:20" hidden="1">
      <c r="A11253" s="164" t="s">
        <v>13630</v>
      </c>
      <c r="B11253" s="155" t="str">
        <f>IFERROR(VLOOKUP(Proc[[#This Row],[App]],Table2[],3,0),"open")</f>
        <v>ok</v>
      </c>
      <c r="C11253" s="164" t="s">
        <v>369</v>
      </c>
      <c r="D11253" t="s">
        <v>13592</v>
      </c>
      <c r="E11253" t="s">
        <v>13626</v>
      </c>
      <c r="F11253" s="155" t="s">
        <v>13626</v>
      </c>
      <c r="G11253" s="164" t="s">
        <v>400</v>
      </c>
      <c r="H11253" s="155" t="str">
        <f>IF(Proc[[#This Row],[type]]="LFF (MDG-F)",MID(Proc[[#This Row],[Obj]],13,10),"")</f>
        <v/>
      </c>
      <c r="I11253" s="164"/>
      <c r="J11253" s="155" t="b">
        <f>Proc[[#This Row],[Requested]]=Proc[[#This Row],[CurrentParent]]</f>
        <v>1</v>
      </c>
      <c r="K11253" s="155" t="str">
        <f>IF(Proc[[#This Row],[Author]]="Marcela Urrego",VLOOKUP(LEFT(Proc[[#This Row],[Requested]],1),Table3[#All],2,0),VLOOKUP(Proc[[#This Row],[Author]],Table4[],2,0))</f>
        <v>HC</v>
      </c>
      <c r="L11253" s="155"/>
      <c r="M11253" s="140">
        <v>46139</v>
      </c>
      <c r="N11253" s="140"/>
      <c r="O11253" s="140"/>
      <c r="P11253" s="140" t="str">
        <f ca="1">IF(Proc[[#This Row],[DaysAgeing]]&gt;5,"yep","on track")</f>
        <v>on track</v>
      </c>
      <c r="Q11253" s="2">
        <f ca="1">IF(Proc[[#This Row],[DateClosed]]="",ABS(NETWORKDAYS(Proc[[#This Row],[DateOpened]],TODAY()))-1,ABS(NETWORKDAYS(Proc[[#This Row],[DateOpened]],Proc[[#This Row],[DateClosed]]))-1)</f>
        <v>1</v>
      </c>
      <c r="R11253" s="140" t="s">
        <v>415</v>
      </c>
      <c r="S11253" s="155"/>
      <c r="T11253" s="155"/>
    </row>
    <row r="11254" spans="1:20" hidden="1">
      <c r="A11254" s="164" t="s">
        <v>13630</v>
      </c>
      <c r="B11254" s="155" t="str">
        <f>IFERROR(VLOOKUP(Proc[[#This Row],[App]],Table2[],3,0),"open")</f>
        <v>ok</v>
      </c>
      <c r="C11254" s="164" t="s">
        <v>369</v>
      </c>
      <c r="D11254" t="s">
        <v>13593</v>
      </c>
      <c r="E11254" t="s">
        <v>13626</v>
      </c>
      <c r="F11254" s="155" t="s">
        <v>13626</v>
      </c>
      <c r="G11254" s="164" t="s">
        <v>400</v>
      </c>
      <c r="H11254" s="155" t="str">
        <f>IF(Proc[[#This Row],[type]]="LFF (MDG-F)",MID(Proc[[#This Row],[Obj]],13,10),"")</f>
        <v/>
      </c>
      <c r="I11254" s="164"/>
      <c r="J11254" s="155" t="b">
        <f>Proc[[#This Row],[Requested]]=Proc[[#This Row],[CurrentParent]]</f>
        <v>1</v>
      </c>
      <c r="K11254" s="155" t="str">
        <f>IF(Proc[[#This Row],[Author]]="Marcela Urrego",VLOOKUP(LEFT(Proc[[#This Row],[Requested]],1),Table3[#All],2,0),VLOOKUP(Proc[[#This Row],[Author]],Table4[],2,0))</f>
        <v>HC</v>
      </c>
      <c r="L11254" s="155"/>
      <c r="M11254" s="140">
        <v>46139</v>
      </c>
      <c r="N11254" s="140"/>
      <c r="O11254" s="140"/>
      <c r="P11254" s="140" t="str">
        <f ca="1">IF(Proc[[#This Row],[DaysAgeing]]&gt;5,"yep","on track")</f>
        <v>on track</v>
      </c>
      <c r="Q11254" s="2">
        <f ca="1">IF(Proc[[#This Row],[DateClosed]]="",ABS(NETWORKDAYS(Proc[[#This Row],[DateOpened]],TODAY()))-1,ABS(NETWORKDAYS(Proc[[#This Row],[DateOpened]],Proc[[#This Row],[DateClosed]]))-1)</f>
        <v>1</v>
      </c>
      <c r="R11254" s="140" t="s">
        <v>415</v>
      </c>
      <c r="S11254" s="155"/>
      <c r="T11254" s="155"/>
    </row>
    <row r="11255" spans="1:20" hidden="1">
      <c r="A11255" s="164" t="s">
        <v>13630</v>
      </c>
      <c r="B11255" s="155" t="str">
        <f>IFERROR(VLOOKUP(Proc[[#This Row],[App]],Table2[],3,0),"open")</f>
        <v>ok</v>
      </c>
      <c r="C11255" s="164" t="s">
        <v>369</v>
      </c>
      <c r="D11255" t="s">
        <v>13594</v>
      </c>
      <c r="E11255" t="s">
        <v>13627</v>
      </c>
      <c r="F11255" s="155" t="s">
        <v>13627</v>
      </c>
      <c r="G11255" s="164" t="s">
        <v>400</v>
      </c>
      <c r="H11255" s="155" t="str">
        <f>IF(Proc[[#This Row],[type]]="LFF (MDG-F)",MID(Proc[[#This Row],[Obj]],13,10),"")</f>
        <v/>
      </c>
      <c r="I11255" s="164"/>
      <c r="J11255" s="155" t="b">
        <f>Proc[[#This Row],[Requested]]=Proc[[#This Row],[CurrentParent]]</f>
        <v>1</v>
      </c>
      <c r="K11255" s="155" t="str">
        <f>IF(Proc[[#This Row],[Author]]="Marcela Urrego",VLOOKUP(LEFT(Proc[[#This Row],[Requested]],1),Table3[#All],2,0),VLOOKUP(Proc[[#This Row],[Author]],Table4[],2,0))</f>
        <v>HC</v>
      </c>
      <c r="L11255" s="155"/>
      <c r="M11255" s="140">
        <v>46139</v>
      </c>
      <c r="N11255" s="140"/>
      <c r="O11255" s="140"/>
      <c r="P11255" s="140" t="str">
        <f ca="1">IF(Proc[[#This Row],[DaysAgeing]]&gt;5,"yep","on track")</f>
        <v>on track</v>
      </c>
      <c r="Q11255" s="2">
        <f ca="1">IF(Proc[[#This Row],[DateClosed]]="",ABS(NETWORKDAYS(Proc[[#This Row],[DateOpened]],TODAY()))-1,ABS(NETWORKDAYS(Proc[[#This Row],[DateOpened]],Proc[[#This Row],[DateClosed]]))-1)</f>
        <v>1</v>
      </c>
      <c r="R11255" s="140" t="s">
        <v>415</v>
      </c>
      <c r="S11255" s="155"/>
      <c r="T11255" s="155"/>
    </row>
    <row r="11256" spans="1:20" hidden="1">
      <c r="A11256" s="164" t="s">
        <v>13630</v>
      </c>
      <c r="B11256" s="155" t="str">
        <f>IFERROR(VLOOKUP(Proc[[#This Row],[App]],Table2[],3,0),"open")</f>
        <v>ok</v>
      </c>
      <c r="C11256" s="164" t="s">
        <v>369</v>
      </c>
      <c r="D11256" t="s">
        <v>13595</v>
      </c>
      <c r="E11256" t="s">
        <v>3557</v>
      </c>
      <c r="F11256" s="155" t="s">
        <v>3557</v>
      </c>
      <c r="G11256" s="164" t="s">
        <v>400</v>
      </c>
      <c r="H11256" s="155" t="str">
        <f>IF(Proc[[#This Row],[type]]="LFF (MDG-F)",MID(Proc[[#This Row],[Obj]],13,10),"")</f>
        <v/>
      </c>
      <c r="I11256" s="164"/>
      <c r="J11256" s="155" t="b">
        <f>Proc[[#This Row],[Requested]]=Proc[[#This Row],[CurrentParent]]</f>
        <v>1</v>
      </c>
      <c r="K11256" s="155" t="str">
        <f>IF(Proc[[#This Row],[Author]]="Marcela Urrego",VLOOKUP(LEFT(Proc[[#This Row],[Requested]],1),Table3[#All],2,0),VLOOKUP(Proc[[#This Row],[Author]],Table4[],2,0))</f>
        <v>HC</v>
      </c>
      <c r="L11256" s="155"/>
      <c r="M11256" s="140">
        <v>46139</v>
      </c>
      <c r="N11256" s="140"/>
      <c r="O11256" s="140"/>
      <c r="P11256" s="140" t="str">
        <f ca="1">IF(Proc[[#This Row],[DaysAgeing]]&gt;5,"yep","on track")</f>
        <v>on track</v>
      </c>
      <c r="Q11256" s="2">
        <f ca="1">IF(Proc[[#This Row],[DateClosed]]="",ABS(NETWORKDAYS(Proc[[#This Row],[DateOpened]],TODAY()))-1,ABS(NETWORKDAYS(Proc[[#This Row],[DateOpened]],Proc[[#This Row],[DateClosed]]))-1)</f>
        <v>1</v>
      </c>
      <c r="R11256" s="140" t="s">
        <v>415</v>
      </c>
      <c r="S11256" s="155"/>
      <c r="T11256" s="155"/>
    </row>
    <row r="11257" spans="1:20" hidden="1">
      <c r="A11257" s="164" t="s">
        <v>13630</v>
      </c>
      <c r="B11257" s="155" t="str">
        <f>IFERROR(VLOOKUP(Proc[[#This Row],[App]],Table2[],3,0),"open")</f>
        <v>ok</v>
      </c>
      <c r="C11257" s="164" t="s">
        <v>369</v>
      </c>
      <c r="D11257" t="s">
        <v>13596</v>
      </c>
      <c r="E11257" t="s">
        <v>13626</v>
      </c>
      <c r="F11257" s="155" t="s">
        <v>13626</v>
      </c>
      <c r="G11257" s="164" t="s">
        <v>400</v>
      </c>
      <c r="H11257" s="155" t="str">
        <f>IF(Proc[[#This Row],[type]]="LFF (MDG-F)",MID(Proc[[#This Row],[Obj]],13,10),"")</f>
        <v/>
      </c>
      <c r="I11257" s="164"/>
      <c r="J11257" s="155" t="b">
        <f>Proc[[#This Row],[Requested]]=Proc[[#This Row],[CurrentParent]]</f>
        <v>1</v>
      </c>
      <c r="K11257" s="155" t="str">
        <f>IF(Proc[[#This Row],[Author]]="Marcela Urrego",VLOOKUP(LEFT(Proc[[#This Row],[Requested]],1),Table3[#All],2,0),VLOOKUP(Proc[[#This Row],[Author]],Table4[],2,0))</f>
        <v>HC</v>
      </c>
      <c r="L11257" s="155"/>
      <c r="M11257" s="140">
        <v>46139</v>
      </c>
      <c r="N11257" s="140"/>
      <c r="O11257" s="140"/>
      <c r="P11257" s="140" t="str">
        <f ca="1">IF(Proc[[#This Row],[DaysAgeing]]&gt;5,"yep","on track")</f>
        <v>on track</v>
      </c>
      <c r="Q11257" s="2">
        <f ca="1">IF(Proc[[#This Row],[DateClosed]]="",ABS(NETWORKDAYS(Proc[[#This Row],[DateOpened]],TODAY()))-1,ABS(NETWORKDAYS(Proc[[#This Row],[DateOpened]],Proc[[#This Row],[DateClosed]]))-1)</f>
        <v>1</v>
      </c>
      <c r="R11257" s="140" t="s">
        <v>415</v>
      </c>
      <c r="S11257" s="155"/>
      <c r="T11257" s="155"/>
    </row>
    <row r="11258" spans="1:20" hidden="1">
      <c r="A11258" s="164" t="s">
        <v>13630</v>
      </c>
      <c r="B11258" s="155" t="str">
        <f>IFERROR(VLOOKUP(Proc[[#This Row],[App]],Table2[],3,0),"open")</f>
        <v>ok</v>
      </c>
      <c r="C11258" s="164" t="s">
        <v>369</v>
      </c>
      <c r="D11258" t="s">
        <v>13597</v>
      </c>
      <c r="E11258" t="s">
        <v>13627</v>
      </c>
      <c r="F11258" s="155" t="s">
        <v>13627</v>
      </c>
      <c r="G11258" s="164" t="s">
        <v>400</v>
      </c>
      <c r="H11258" s="155" t="str">
        <f>IF(Proc[[#This Row],[type]]="LFF (MDG-F)",MID(Proc[[#This Row],[Obj]],13,10),"")</f>
        <v/>
      </c>
      <c r="I11258" s="164"/>
      <c r="J11258" s="155" t="b">
        <f>Proc[[#This Row],[Requested]]=Proc[[#This Row],[CurrentParent]]</f>
        <v>1</v>
      </c>
      <c r="K11258" s="155" t="str">
        <f>IF(Proc[[#This Row],[Author]]="Marcela Urrego",VLOOKUP(LEFT(Proc[[#This Row],[Requested]],1),Table3[#All],2,0),VLOOKUP(Proc[[#This Row],[Author]],Table4[],2,0))</f>
        <v>HC</v>
      </c>
      <c r="L11258" s="155"/>
      <c r="M11258" s="140">
        <v>46139</v>
      </c>
      <c r="N11258" s="140"/>
      <c r="O11258" s="140"/>
      <c r="P11258" s="140" t="str">
        <f ca="1">IF(Proc[[#This Row],[DaysAgeing]]&gt;5,"yep","on track")</f>
        <v>on track</v>
      </c>
      <c r="Q11258" s="2">
        <f ca="1">IF(Proc[[#This Row],[DateClosed]]="",ABS(NETWORKDAYS(Proc[[#This Row],[DateOpened]],TODAY()))-1,ABS(NETWORKDAYS(Proc[[#This Row],[DateOpened]],Proc[[#This Row],[DateClosed]]))-1)</f>
        <v>1</v>
      </c>
      <c r="R11258" s="140" t="s">
        <v>415</v>
      </c>
      <c r="S11258" s="155"/>
      <c r="T11258" s="155"/>
    </row>
    <row r="11259" spans="1:20" hidden="1">
      <c r="A11259" s="164" t="s">
        <v>13630</v>
      </c>
      <c r="B11259" s="155" t="str">
        <f>IFERROR(VLOOKUP(Proc[[#This Row],[App]],Table2[],3,0),"open")</f>
        <v>ok</v>
      </c>
      <c r="C11259" s="164" t="s">
        <v>369</v>
      </c>
      <c r="D11259" t="s">
        <v>13598</v>
      </c>
      <c r="E11259" t="s">
        <v>13627</v>
      </c>
      <c r="F11259" s="155" t="s">
        <v>13627</v>
      </c>
      <c r="G11259" s="164" t="s">
        <v>400</v>
      </c>
      <c r="H11259" s="155" t="str">
        <f>IF(Proc[[#This Row],[type]]="LFF (MDG-F)",MID(Proc[[#This Row],[Obj]],13,10),"")</f>
        <v/>
      </c>
      <c r="I11259" s="164"/>
      <c r="J11259" s="155" t="b">
        <f>Proc[[#This Row],[Requested]]=Proc[[#This Row],[CurrentParent]]</f>
        <v>1</v>
      </c>
      <c r="K11259" s="155" t="str">
        <f>IF(Proc[[#This Row],[Author]]="Marcela Urrego",VLOOKUP(LEFT(Proc[[#This Row],[Requested]],1),Table3[#All],2,0),VLOOKUP(Proc[[#This Row],[Author]],Table4[],2,0))</f>
        <v>HC</v>
      </c>
      <c r="L11259" s="155"/>
      <c r="M11259" s="140">
        <v>46139</v>
      </c>
      <c r="N11259" s="140"/>
      <c r="O11259" s="140"/>
      <c r="P11259" s="140" t="str">
        <f ca="1">IF(Proc[[#This Row],[DaysAgeing]]&gt;5,"yep","on track")</f>
        <v>on track</v>
      </c>
      <c r="Q11259" s="2">
        <f ca="1">IF(Proc[[#This Row],[DateClosed]]="",ABS(NETWORKDAYS(Proc[[#This Row],[DateOpened]],TODAY()))-1,ABS(NETWORKDAYS(Proc[[#This Row],[DateOpened]],Proc[[#This Row],[DateClosed]]))-1)</f>
        <v>1</v>
      </c>
      <c r="R11259" s="140" t="s">
        <v>415</v>
      </c>
      <c r="S11259" s="155"/>
      <c r="T11259" s="155"/>
    </row>
    <row r="11260" spans="1:20" hidden="1">
      <c r="A11260" s="164" t="s">
        <v>13630</v>
      </c>
      <c r="B11260" s="155" t="str">
        <f>IFERROR(VLOOKUP(Proc[[#This Row],[App]],Table2[],3,0),"open")</f>
        <v>ok</v>
      </c>
      <c r="C11260" s="164" t="s">
        <v>369</v>
      </c>
      <c r="D11260" t="s">
        <v>13599</v>
      </c>
      <c r="E11260" t="s">
        <v>3557</v>
      </c>
      <c r="F11260" s="155" t="s">
        <v>3557</v>
      </c>
      <c r="G11260" s="164" t="s">
        <v>400</v>
      </c>
      <c r="H11260" s="155" t="str">
        <f>IF(Proc[[#This Row],[type]]="LFF (MDG-F)",MID(Proc[[#This Row],[Obj]],13,10),"")</f>
        <v/>
      </c>
      <c r="I11260" s="164"/>
      <c r="J11260" s="155" t="b">
        <f>Proc[[#This Row],[Requested]]=Proc[[#This Row],[CurrentParent]]</f>
        <v>1</v>
      </c>
      <c r="K11260" s="155" t="str">
        <f>IF(Proc[[#This Row],[Author]]="Marcela Urrego",VLOOKUP(LEFT(Proc[[#This Row],[Requested]],1),Table3[#All],2,0),VLOOKUP(Proc[[#This Row],[Author]],Table4[],2,0))</f>
        <v>HC</v>
      </c>
      <c r="L11260" s="155"/>
      <c r="M11260" s="140">
        <v>46139</v>
      </c>
      <c r="N11260" s="140"/>
      <c r="O11260" s="140"/>
      <c r="P11260" s="140" t="str">
        <f ca="1">IF(Proc[[#This Row],[DaysAgeing]]&gt;5,"yep","on track")</f>
        <v>on track</v>
      </c>
      <c r="Q11260" s="2">
        <f ca="1">IF(Proc[[#This Row],[DateClosed]]="",ABS(NETWORKDAYS(Proc[[#This Row],[DateOpened]],TODAY()))-1,ABS(NETWORKDAYS(Proc[[#This Row],[DateOpened]],Proc[[#This Row],[DateClosed]]))-1)</f>
        <v>1</v>
      </c>
      <c r="R11260" s="140" t="s">
        <v>415</v>
      </c>
      <c r="S11260" s="155"/>
      <c r="T11260" s="155"/>
    </row>
    <row r="11261" spans="1:20" hidden="1">
      <c r="A11261" s="164" t="s">
        <v>13630</v>
      </c>
      <c r="B11261" s="155" t="str">
        <f>IFERROR(VLOOKUP(Proc[[#This Row],[App]],Table2[],3,0),"open")</f>
        <v>ok</v>
      </c>
      <c r="C11261" s="164" t="s">
        <v>369</v>
      </c>
      <c r="D11261" t="s">
        <v>13600</v>
      </c>
      <c r="E11261" t="s">
        <v>13628</v>
      </c>
      <c r="F11261" s="155" t="s">
        <v>13628</v>
      </c>
      <c r="G11261" s="164" t="s">
        <v>400</v>
      </c>
      <c r="H11261" s="155" t="str">
        <f>IF(Proc[[#This Row],[type]]="LFF (MDG-F)",MID(Proc[[#This Row],[Obj]],13,10),"")</f>
        <v/>
      </c>
      <c r="I11261" s="164"/>
      <c r="J11261" s="155" t="b">
        <f>Proc[[#This Row],[Requested]]=Proc[[#This Row],[CurrentParent]]</f>
        <v>1</v>
      </c>
      <c r="K11261" s="155" t="str">
        <f>IF(Proc[[#This Row],[Author]]="Marcela Urrego",VLOOKUP(LEFT(Proc[[#This Row],[Requested]],1),Table3[#All],2,0),VLOOKUP(Proc[[#This Row],[Author]],Table4[],2,0))</f>
        <v>HC</v>
      </c>
      <c r="L11261" s="155"/>
      <c r="M11261" s="140">
        <v>46139</v>
      </c>
      <c r="N11261" s="140"/>
      <c r="O11261" s="140"/>
      <c r="P11261" s="140" t="str">
        <f ca="1">IF(Proc[[#This Row],[DaysAgeing]]&gt;5,"yep","on track")</f>
        <v>on track</v>
      </c>
      <c r="Q11261" s="2">
        <f ca="1">IF(Proc[[#This Row],[DateClosed]]="",ABS(NETWORKDAYS(Proc[[#This Row],[DateOpened]],TODAY()))-1,ABS(NETWORKDAYS(Proc[[#This Row],[DateOpened]],Proc[[#This Row],[DateClosed]]))-1)</f>
        <v>1</v>
      </c>
      <c r="R11261" s="140" t="s">
        <v>415</v>
      </c>
      <c r="S11261" s="155"/>
      <c r="T11261" s="155"/>
    </row>
    <row r="11262" spans="1:20" hidden="1">
      <c r="A11262" s="164" t="s">
        <v>13630</v>
      </c>
      <c r="B11262" s="155" t="str">
        <f>IFERROR(VLOOKUP(Proc[[#This Row],[App]],Table2[],3,0),"open")</f>
        <v>ok</v>
      </c>
      <c r="C11262" s="164" t="s">
        <v>369</v>
      </c>
      <c r="D11262" t="s">
        <v>13601</v>
      </c>
      <c r="E11262" t="s">
        <v>13628</v>
      </c>
      <c r="F11262" s="155" t="s">
        <v>13628</v>
      </c>
      <c r="G11262" s="164" t="s">
        <v>400</v>
      </c>
      <c r="H11262" s="155" t="str">
        <f>IF(Proc[[#This Row],[type]]="LFF (MDG-F)",MID(Proc[[#This Row],[Obj]],13,10),"")</f>
        <v/>
      </c>
      <c r="I11262" s="164"/>
      <c r="J11262" s="155" t="b">
        <f>Proc[[#This Row],[Requested]]=Proc[[#This Row],[CurrentParent]]</f>
        <v>1</v>
      </c>
      <c r="K11262" s="155" t="str">
        <f>IF(Proc[[#This Row],[Author]]="Marcela Urrego",VLOOKUP(LEFT(Proc[[#This Row],[Requested]],1),Table3[#All],2,0),VLOOKUP(Proc[[#This Row],[Author]],Table4[],2,0))</f>
        <v>HC</v>
      </c>
      <c r="L11262" s="155"/>
      <c r="M11262" s="140">
        <v>46139</v>
      </c>
      <c r="N11262" s="140"/>
      <c r="O11262" s="140"/>
      <c r="P11262" s="140" t="str">
        <f ca="1">IF(Proc[[#This Row],[DaysAgeing]]&gt;5,"yep","on track")</f>
        <v>on track</v>
      </c>
      <c r="Q11262" s="2">
        <f ca="1">IF(Proc[[#This Row],[DateClosed]]="",ABS(NETWORKDAYS(Proc[[#This Row],[DateOpened]],TODAY()))-1,ABS(NETWORKDAYS(Proc[[#This Row],[DateOpened]],Proc[[#This Row],[DateClosed]]))-1)</f>
        <v>1</v>
      </c>
      <c r="R11262" s="140" t="s">
        <v>415</v>
      </c>
      <c r="S11262" s="155"/>
      <c r="T11262" s="155"/>
    </row>
    <row r="11263" spans="1:20" hidden="1">
      <c r="A11263" s="164" t="s">
        <v>13630</v>
      </c>
      <c r="B11263" s="155" t="str">
        <f>IFERROR(VLOOKUP(Proc[[#This Row],[App]],Table2[],3,0),"open")</f>
        <v>ok</v>
      </c>
      <c r="C11263" s="164" t="s">
        <v>369</v>
      </c>
      <c r="D11263" t="s">
        <v>13602</v>
      </c>
      <c r="E11263" t="s">
        <v>13629</v>
      </c>
      <c r="F11263" s="155" t="s">
        <v>13629</v>
      </c>
      <c r="G11263" s="164" t="s">
        <v>400</v>
      </c>
      <c r="H11263" s="155" t="str">
        <f>IF(Proc[[#This Row],[type]]="LFF (MDG-F)",MID(Proc[[#This Row],[Obj]],13,10),"")</f>
        <v/>
      </c>
      <c r="I11263" s="164"/>
      <c r="J11263" s="155" t="b">
        <f>Proc[[#This Row],[Requested]]=Proc[[#This Row],[CurrentParent]]</f>
        <v>1</v>
      </c>
      <c r="K11263" s="155" t="str">
        <f>IF(Proc[[#This Row],[Author]]="Marcela Urrego",VLOOKUP(LEFT(Proc[[#This Row],[Requested]],1),Table3[#All],2,0),VLOOKUP(Proc[[#This Row],[Author]],Table4[],2,0))</f>
        <v>HC</v>
      </c>
      <c r="L11263" s="155"/>
      <c r="M11263" s="140">
        <v>46139</v>
      </c>
      <c r="N11263" s="140"/>
      <c r="O11263" s="140"/>
      <c r="P11263" s="140" t="str">
        <f ca="1">IF(Proc[[#This Row],[DaysAgeing]]&gt;5,"yep","on track")</f>
        <v>on track</v>
      </c>
      <c r="Q11263" s="2">
        <f ca="1">IF(Proc[[#This Row],[DateClosed]]="",ABS(NETWORKDAYS(Proc[[#This Row],[DateOpened]],TODAY()))-1,ABS(NETWORKDAYS(Proc[[#This Row],[DateOpened]],Proc[[#This Row],[DateClosed]]))-1)</f>
        <v>1</v>
      </c>
      <c r="R11263" s="140" t="s">
        <v>415</v>
      </c>
      <c r="S11263" s="155"/>
      <c r="T11263" s="155"/>
    </row>
    <row r="11264" spans="1:20" hidden="1">
      <c r="A11264" s="164" t="s">
        <v>13630</v>
      </c>
      <c r="B11264" s="155" t="str">
        <f>IFERROR(VLOOKUP(Proc[[#This Row],[App]],Table2[],3,0),"open")</f>
        <v>ok</v>
      </c>
      <c r="C11264" s="164" t="s">
        <v>369</v>
      </c>
      <c r="D11264" t="s">
        <v>13603</v>
      </c>
      <c r="E11264" t="s">
        <v>13629</v>
      </c>
      <c r="F11264" s="155" t="s">
        <v>13629</v>
      </c>
      <c r="G11264" s="164" t="s">
        <v>400</v>
      </c>
      <c r="H11264" s="155" t="str">
        <f>IF(Proc[[#This Row],[type]]="LFF (MDG-F)",MID(Proc[[#This Row],[Obj]],13,10),"")</f>
        <v/>
      </c>
      <c r="I11264" s="164"/>
      <c r="J11264" s="155" t="b">
        <f>Proc[[#This Row],[Requested]]=Proc[[#This Row],[CurrentParent]]</f>
        <v>1</v>
      </c>
      <c r="K11264" s="155" t="str">
        <f>IF(Proc[[#This Row],[Author]]="Marcela Urrego",VLOOKUP(LEFT(Proc[[#This Row],[Requested]],1),Table3[#All],2,0),VLOOKUP(Proc[[#This Row],[Author]],Table4[],2,0))</f>
        <v>HC</v>
      </c>
      <c r="L11264" s="155"/>
      <c r="M11264" s="140">
        <v>46139</v>
      </c>
      <c r="N11264" s="140"/>
      <c r="O11264" s="140"/>
      <c r="P11264" s="140" t="str">
        <f ca="1">IF(Proc[[#This Row],[DaysAgeing]]&gt;5,"yep","on track")</f>
        <v>on track</v>
      </c>
      <c r="Q11264" s="2">
        <f ca="1">IF(Proc[[#This Row],[DateClosed]]="",ABS(NETWORKDAYS(Proc[[#This Row],[DateOpened]],TODAY()))-1,ABS(NETWORKDAYS(Proc[[#This Row],[DateOpened]],Proc[[#This Row],[DateClosed]]))-1)</f>
        <v>1</v>
      </c>
      <c r="R11264" s="140" t="s">
        <v>415</v>
      </c>
      <c r="S11264" s="155"/>
      <c r="T11264" s="155"/>
    </row>
    <row r="11265" spans="1:20" hidden="1">
      <c r="A11265" s="164" t="s">
        <v>13630</v>
      </c>
      <c r="B11265" s="155" t="str">
        <f>IFERROR(VLOOKUP(Proc[[#This Row],[App]],Table2[],3,0),"open")</f>
        <v>ok</v>
      </c>
      <c r="C11265" s="164" t="s">
        <v>369</v>
      </c>
      <c r="D11265" t="s">
        <v>13604</v>
      </c>
      <c r="E11265" t="s">
        <v>13628</v>
      </c>
      <c r="F11265" s="155" t="s">
        <v>13628</v>
      </c>
      <c r="G11265" s="164" t="s">
        <v>400</v>
      </c>
      <c r="H11265" s="155" t="str">
        <f>IF(Proc[[#This Row],[type]]="LFF (MDG-F)",MID(Proc[[#This Row],[Obj]],13,10),"")</f>
        <v/>
      </c>
      <c r="I11265" s="164"/>
      <c r="J11265" s="155" t="b">
        <f>Proc[[#This Row],[Requested]]=Proc[[#This Row],[CurrentParent]]</f>
        <v>1</v>
      </c>
      <c r="K11265" s="155" t="str">
        <f>IF(Proc[[#This Row],[Author]]="Marcela Urrego",VLOOKUP(LEFT(Proc[[#This Row],[Requested]],1),Table3[#All],2,0),VLOOKUP(Proc[[#This Row],[Author]],Table4[],2,0))</f>
        <v>HC</v>
      </c>
      <c r="L11265" s="155"/>
      <c r="M11265" s="140">
        <v>46139</v>
      </c>
      <c r="N11265" s="140"/>
      <c r="O11265" s="140"/>
      <c r="P11265" s="140" t="str">
        <f ca="1">IF(Proc[[#This Row],[DaysAgeing]]&gt;5,"yep","on track")</f>
        <v>on track</v>
      </c>
      <c r="Q11265" s="2">
        <f ca="1">IF(Proc[[#This Row],[DateClosed]]="",ABS(NETWORKDAYS(Proc[[#This Row],[DateOpened]],TODAY()))-1,ABS(NETWORKDAYS(Proc[[#This Row],[DateOpened]],Proc[[#This Row],[DateClosed]]))-1)</f>
        <v>1</v>
      </c>
      <c r="R11265" s="140" t="s">
        <v>415</v>
      </c>
      <c r="S11265" s="155"/>
      <c r="T11265" s="155"/>
    </row>
    <row r="11266" spans="1:20" hidden="1">
      <c r="A11266" s="164" t="s">
        <v>13630</v>
      </c>
      <c r="B11266" s="155" t="str">
        <f>IFERROR(VLOOKUP(Proc[[#This Row],[App]],Table2[],3,0),"open")</f>
        <v>ok</v>
      </c>
      <c r="C11266" s="164" t="s">
        <v>369</v>
      </c>
      <c r="D11266" t="s">
        <v>13605</v>
      </c>
      <c r="E11266" t="s">
        <v>13629</v>
      </c>
      <c r="F11266" s="155" t="s">
        <v>13629</v>
      </c>
      <c r="G11266" s="164" t="s">
        <v>400</v>
      </c>
      <c r="H11266" s="155" t="str">
        <f>IF(Proc[[#This Row],[type]]="LFF (MDG-F)",MID(Proc[[#This Row],[Obj]],13,10),"")</f>
        <v/>
      </c>
      <c r="I11266" s="164"/>
      <c r="J11266" s="155" t="b">
        <f>Proc[[#This Row],[Requested]]=Proc[[#This Row],[CurrentParent]]</f>
        <v>1</v>
      </c>
      <c r="K11266" s="155" t="str">
        <f>IF(Proc[[#This Row],[Author]]="Marcela Urrego",VLOOKUP(LEFT(Proc[[#This Row],[Requested]],1),Table3[#All],2,0),VLOOKUP(Proc[[#This Row],[Author]],Table4[],2,0))</f>
        <v>HC</v>
      </c>
      <c r="L11266" s="155"/>
      <c r="M11266" s="140">
        <v>46139</v>
      </c>
      <c r="N11266" s="140"/>
      <c r="O11266" s="140"/>
      <c r="P11266" s="140" t="str">
        <f ca="1">IF(Proc[[#This Row],[DaysAgeing]]&gt;5,"yep","on track")</f>
        <v>on track</v>
      </c>
      <c r="Q11266" s="2">
        <f ca="1">IF(Proc[[#This Row],[DateClosed]]="",ABS(NETWORKDAYS(Proc[[#This Row],[DateOpened]],TODAY()))-1,ABS(NETWORKDAYS(Proc[[#This Row],[DateOpened]],Proc[[#This Row],[DateClosed]]))-1)</f>
        <v>1</v>
      </c>
      <c r="R11266" s="140" t="s">
        <v>415</v>
      </c>
      <c r="S11266" s="155"/>
      <c r="T11266" s="155"/>
    </row>
    <row r="11267" spans="1:20" hidden="1">
      <c r="A11267" s="164" t="s">
        <v>13630</v>
      </c>
      <c r="B11267" s="155" t="str">
        <f>IFERROR(VLOOKUP(Proc[[#This Row],[App]],Table2[],3,0),"open")</f>
        <v>ok</v>
      </c>
      <c r="C11267" s="164" t="s">
        <v>369</v>
      </c>
      <c r="D11267" t="s">
        <v>13606</v>
      </c>
      <c r="E11267" t="s">
        <v>13628</v>
      </c>
      <c r="F11267" s="155" t="s">
        <v>13628</v>
      </c>
      <c r="G11267" s="164" t="s">
        <v>400</v>
      </c>
      <c r="H11267" s="155" t="str">
        <f>IF(Proc[[#This Row],[type]]="LFF (MDG-F)",MID(Proc[[#This Row],[Obj]],13,10),"")</f>
        <v/>
      </c>
      <c r="I11267" s="164"/>
      <c r="J11267" s="155" t="b">
        <f>Proc[[#This Row],[Requested]]=Proc[[#This Row],[CurrentParent]]</f>
        <v>1</v>
      </c>
      <c r="K11267" s="155" t="str">
        <f>IF(Proc[[#This Row],[Author]]="Marcela Urrego",VLOOKUP(LEFT(Proc[[#This Row],[Requested]],1),Table3[#All],2,0),VLOOKUP(Proc[[#This Row],[Author]],Table4[],2,0))</f>
        <v>HC</v>
      </c>
      <c r="L11267" s="155"/>
      <c r="M11267" s="140">
        <v>46139</v>
      </c>
      <c r="N11267" s="140"/>
      <c r="O11267" s="140"/>
      <c r="P11267" s="140" t="str">
        <f ca="1">IF(Proc[[#This Row],[DaysAgeing]]&gt;5,"yep","on track")</f>
        <v>on track</v>
      </c>
      <c r="Q11267" s="2">
        <f ca="1">IF(Proc[[#This Row],[DateClosed]]="",ABS(NETWORKDAYS(Proc[[#This Row],[DateOpened]],TODAY()))-1,ABS(NETWORKDAYS(Proc[[#This Row],[DateOpened]],Proc[[#This Row],[DateClosed]]))-1)</f>
        <v>1</v>
      </c>
      <c r="R11267" s="140" t="s">
        <v>415</v>
      </c>
      <c r="S11267" s="155"/>
      <c r="T11267" s="155"/>
    </row>
    <row r="11268" spans="1:20" hidden="1">
      <c r="A11268" s="164" t="s">
        <v>13630</v>
      </c>
      <c r="B11268" s="155" t="str">
        <f>IFERROR(VLOOKUP(Proc[[#This Row],[App]],Table2[],3,0),"open")</f>
        <v>ok</v>
      </c>
      <c r="C11268" s="164" t="s">
        <v>369</v>
      </c>
      <c r="D11268" t="s">
        <v>13607</v>
      </c>
      <c r="E11268" t="s">
        <v>13629</v>
      </c>
      <c r="F11268" s="155" t="s">
        <v>13629</v>
      </c>
      <c r="G11268" s="164" t="s">
        <v>400</v>
      </c>
      <c r="H11268" s="155" t="str">
        <f>IF(Proc[[#This Row],[type]]="LFF (MDG-F)",MID(Proc[[#This Row],[Obj]],13,10),"")</f>
        <v/>
      </c>
      <c r="I11268" s="164"/>
      <c r="J11268" s="155" t="b">
        <f>Proc[[#This Row],[Requested]]=Proc[[#This Row],[CurrentParent]]</f>
        <v>1</v>
      </c>
      <c r="K11268" s="155" t="str">
        <f>IF(Proc[[#This Row],[Author]]="Marcela Urrego",VLOOKUP(LEFT(Proc[[#This Row],[Requested]],1),Table3[#All],2,0),VLOOKUP(Proc[[#This Row],[Author]],Table4[],2,0))</f>
        <v>HC</v>
      </c>
      <c r="L11268" s="155"/>
      <c r="M11268" s="140">
        <v>46139</v>
      </c>
      <c r="N11268" s="140"/>
      <c r="O11268" s="140"/>
      <c r="P11268" s="140" t="str">
        <f ca="1">IF(Proc[[#This Row],[DaysAgeing]]&gt;5,"yep","on track")</f>
        <v>on track</v>
      </c>
      <c r="Q11268" s="2">
        <f ca="1">IF(Proc[[#This Row],[DateClosed]]="",ABS(NETWORKDAYS(Proc[[#This Row],[DateOpened]],TODAY()))-1,ABS(NETWORKDAYS(Proc[[#This Row],[DateOpened]],Proc[[#This Row],[DateClosed]]))-1)</f>
        <v>1</v>
      </c>
      <c r="R11268" s="140" t="s">
        <v>415</v>
      </c>
      <c r="S11268" s="155"/>
      <c r="T11268" s="155"/>
    </row>
    <row r="11269" spans="1:20" hidden="1">
      <c r="A11269" s="164" t="s">
        <v>13630</v>
      </c>
      <c r="B11269" s="155" t="str">
        <f>IFERROR(VLOOKUP(Proc[[#This Row],[App]],Table2[],3,0),"open")</f>
        <v>ok</v>
      </c>
      <c r="C11269" s="164" t="s">
        <v>369</v>
      </c>
      <c r="D11269" t="s">
        <v>13608</v>
      </c>
      <c r="E11269" t="s">
        <v>13628</v>
      </c>
      <c r="F11269" s="155" t="s">
        <v>13628</v>
      </c>
      <c r="G11269" s="164" t="s">
        <v>400</v>
      </c>
      <c r="H11269" s="155" t="str">
        <f>IF(Proc[[#This Row],[type]]="LFF (MDG-F)",MID(Proc[[#This Row],[Obj]],13,10),"")</f>
        <v/>
      </c>
      <c r="I11269" s="164"/>
      <c r="J11269" s="155" t="b">
        <f>Proc[[#This Row],[Requested]]=Proc[[#This Row],[CurrentParent]]</f>
        <v>1</v>
      </c>
      <c r="K11269" s="155" t="str">
        <f>IF(Proc[[#This Row],[Author]]="Marcela Urrego",VLOOKUP(LEFT(Proc[[#This Row],[Requested]],1),Table3[#All],2,0),VLOOKUP(Proc[[#This Row],[Author]],Table4[],2,0))</f>
        <v>HC</v>
      </c>
      <c r="L11269" s="155"/>
      <c r="M11269" s="140">
        <v>46139</v>
      </c>
      <c r="N11269" s="140"/>
      <c r="O11269" s="140"/>
      <c r="P11269" s="140" t="str">
        <f ca="1">IF(Proc[[#This Row],[DaysAgeing]]&gt;5,"yep","on track")</f>
        <v>on track</v>
      </c>
      <c r="Q11269" s="2">
        <f ca="1">IF(Proc[[#This Row],[DateClosed]]="",ABS(NETWORKDAYS(Proc[[#This Row],[DateOpened]],TODAY()))-1,ABS(NETWORKDAYS(Proc[[#This Row],[DateOpened]],Proc[[#This Row],[DateClosed]]))-1)</f>
        <v>1</v>
      </c>
      <c r="R11269" s="140" t="s">
        <v>415</v>
      </c>
      <c r="S11269" s="155"/>
      <c r="T11269" s="155"/>
    </row>
    <row r="11270" spans="1:20" hidden="1">
      <c r="A11270" s="164" t="s">
        <v>13630</v>
      </c>
      <c r="B11270" s="155" t="str">
        <f>IFERROR(VLOOKUP(Proc[[#This Row],[App]],Table2[],3,0),"open")</f>
        <v>ok</v>
      </c>
      <c r="C11270" s="164" t="s">
        <v>369</v>
      </c>
      <c r="D11270" t="s">
        <v>13609</v>
      </c>
      <c r="E11270" t="s">
        <v>13628</v>
      </c>
      <c r="F11270" s="155" t="s">
        <v>13628</v>
      </c>
      <c r="G11270" s="164" t="s">
        <v>400</v>
      </c>
      <c r="H11270" s="155" t="str">
        <f>IF(Proc[[#This Row],[type]]="LFF (MDG-F)",MID(Proc[[#This Row],[Obj]],13,10),"")</f>
        <v/>
      </c>
      <c r="I11270" s="164"/>
      <c r="J11270" s="155" t="b">
        <f>Proc[[#This Row],[Requested]]=Proc[[#This Row],[CurrentParent]]</f>
        <v>1</v>
      </c>
      <c r="K11270" s="155" t="str">
        <f>IF(Proc[[#This Row],[Author]]="Marcela Urrego",VLOOKUP(LEFT(Proc[[#This Row],[Requested]],1),Table3[#All],2,0),VLOOKUP(Proc[[#This Row],[Author]],Table4[],2,0))</f>
        <v>HC</v>
      </c>
      <c r="L11270" s="155"/>
      <c r="M11270" s="140">
        <v>46139</v>
      </c>
      <c r="N11270" s="140"/>
      <c r="O11270" s="140"/>
      <c r="P11270" s="140" t="str">
        <f ca="1">IF(Proc[[#This Row],[DaysAgeing]]&gt;5,"yep","on track")</f>
        <v>on track</v>
      </c>
      <c r="Q11270" s="2">
        <f ca="1">IF(Proc[[#This Row],[DateClosed]]="",ABS(NETWORKDAYS(Proc[[#This Row],[DateOpened]],TODAY()))-1,ABS(NETWORKDAYS(Proc[[#This Row],[DateOpened]],Proc[[#This Row],[DateClosed]]))-1)</f>
        <v>1</v>
      </c>
      <c r="R11270" s="140" t="s">
        <v>415</v>
      </c>
      <c r="S11270" s="155"/>
      <c r="T11270" s="155"/>
    </row>
    <row r="11271" spans="1:20" hidden="1">
      <c r="A11271" s="164" t="s">
        <v>13630</v>
      </c>
      <c r="B11271" s="155" t="str">
        <f>IFERROR(VLOOKUP(Proc[[#This Row],[App]],Table2[],3,0),"open")</f>
        <v>ok</v>
      </c>
      <c r="C11271" s="164" t="s">
        <v>369</v>
      </c>
      <c r="D11271" t="s">
        <v>13610</v>
      </c>
      <c r="E11271" t="s">
        <v>13629</v>
      </c>
      <c r="F11271" s="155" t="s">
        <v>13629</v>
      </c>
      <c r="G11271" s="164" t="s">
        <v>400</v>
      </c>
      <c r="H11271" s="155" t="str">
        <f>IF(Proc[[#This Row],[type]]="LFF (MDG-F)",MID(Proc[[#This Row],[Obj]],13,10),"")</f>
        <v/>
      </c>
      <c r="I11271" s="164"/>
      <c r="J11271" s="155" t="b">
        <f>Proc[[#This Row],[Requested]]=Proc[[#This Row],[CurrentParent]]</f>
        <v>1</v>
      </c>
      <c r="K11271" s="155" t="str">
        <f>IF(Proc[[#This Row],[Author]]="Marcela Urrego",VLOOKUP(LEFT(Proc[[#This Row],[Requested]],1),Table3[#All],2,0),VLOOKUP(Proc[[#This Row],[Author]],Table4[],2,0))</f>
        <v>HC</v>
      </c>
      <c r="L11271" s="155"/>
      <c r="M11271" s="140">
        <v>46139</v>
      </c>
      <c r="N11271" s="140"/>
      <c r="O11271" s="140"/>
      <c r="P11271" s="140" t="str">
        <f ca="1">IF(Proc[[#This Row],[DaysAgeing]]&gt;5,"yep","on track")</f>
        <v>on track</v>
      </c>
      <c r="Q11271" s="2">
        <f ca="1">IF(Proc[[#This Row],[DateClosed]]="",ABS(NETWORKDAYS(Proc[[#This Row],[DateOpened]],TODAY()))-1,ABS(NETWORKDAYS(Proc[[#This Row],[DateOpened]],Proc[[#This Row],[DateClosed]]))-1)</f>
        <v>1</v>
      </c>
      <c r="R11271" s="140" t="s">
        <v>415</v>
      </c>
      <c r="S11271" s="155"/>
      <c r="T11271" s="155"/>
    </row>
    <row r="11272" spans="1:20" hidden="1">
      <c r="A11272" s="164" t="s">
        <v>13630</v>
      </c>
      <c r="B11272" s="155" t="str">
        <f>IFERROR(VLOOKUP(Proc[[#This Row],[App]],Table2[],3,0),"open")</f>
        <v>ok</v>
      </c>
      <c r="C11272" s="164" t="s">
        <v>369</v>
      </c>
      <c r="D11272" t="s">
        <v>13611</v>
      </c>
      <c r="E11272" t="s">
        <v>13629</v>
      </c>
      <c r="F11272" s="155" t="s">
        <v>13629</v>
      </c>
      <c r="G11272" s="164" t="s">
        <v>400</v>
      </c>
      <c r="H11272" s="155" t="str">
        <f>IF(Proc[[#This Row],[type]]="LFF (MDG-F)",MID(Proc[[#This Row],[Obj]],13,10),"")</f>
        <v/>
      </c>
      <c r="I11272" s="164"/>
      <c r="J11272" s="155" t="b">
        <f>Proc[[#This Row],[Requested]]=Proc[[#This Row],[CurrentParent]]</f>
        <v>1</v>
      </c>
      <c r="K11272" s="155" t="str">
        <f>IF(Proc[[#This Row],[Author]]="Marcela Urrego",VLOOKUP(LEFT(Proc[[#This Row],[Requested]],1),Table3[#All],2,0),VLOOKUP(Proc[[#This Row],[Author]],Table4[],2,0))</f>
        <v>HC</v>
      </c>
      <c r="L11272" s="155"/>
      <c r="M11272" s="140">
        <v>46139</v>
      </c>
      <c r="N11272" s="140"/>
      <c r="O11272" s="140"/>
      <c r="P11272" s="140" t="str">
        <f ca="1">IF(Proc[[#This Row],[DaysAgeing]]&gt;5,"yep","on track")</f>
        <v>on track</v>
      </c>
      <c r="Q11272" s="2">
        <f ca="1">IF(Proc[[#This Row],[DateClosed]]="",ABS(NETWORKDAYS(Proc[[#This Row],[DateOpened]],TODAY()))-1,ABS(NETWORKDAYS(Proc[[#This Row],[DateOpened]],Proc[[#This Row],[DateClosed]]))-1)</f>
        <v>1</v>
      </c>
      <c r="R11272" s="140" t="s">
        <v>415</v>
      </c>
      <c r="S11272" s="155"/>
      <c r="T11272" s="155"/>
    </row>
    <row r="11273" spans="1:20" hidden="1">
      <c r="A11273" s="164" t="s">
        <v>13630</v>
      </c>
      <c r="B11273" s="155" t="str">
        <f>IFERROR(VLOOKUP(Proc[[#This Row],[App]],Table2[],3,0),"open")</f>
        <v>ok</v>
      </c>
      <c r="C11273" s="164" t="s">
        <v>369</v>
      </c>
      <c r="D11273" t="s">
        <v>13612</v>
      </c>
      <c r="E11273" t="s">
        <v>13628</v>
      </c>
      <c r="F11273" s="155" t="s">
        <v>13628</v>
      </c>
      <c r="G11273" s="164" t="s">
        <v>400</v>
      </c>
      <c r="H11273" s="155" t="str">
        <f>IF(Proc[[#This Row],[type]]="LFF (MDG-F)",MID(Proc[[#This Row],[Obj]],13,10),"")</f>
        <v/>
      </c>
      <c r="I11273" s="164"/>
      <c r="J11273" s="155" t="b">
        <f>Proc[[#This Row],[Requested]]=Proc[[#This Row],[CurrentParent]]</f>
        <v>1</v>
      </c>
      <c r="K11273" s="155" t="str">
        <f>IF(Proc[[#This Row],[Author]]="Marcela Urrego",VLOOKUP(LEFT(Proc[[#This Row],[Requested]],1),Table3[#All],2,0),VLOOKUP(Proc[[#This Row],[Author]],Table4[],2,0))</f>
        <v>HC</v>
      </c>
      <c r="L11273" s="155"/>
      <c r="M11273" s="140">
        <v>46139</v>
      </c>
      <c r="N11273" s="140"/>
      <c r="O11273" s="140"/>
      <c r="P11273" s="140" t="str">
        <f ca="1">IF(Proc[[#This Row],[DaysAgeing]]&gt;5,"yep","on track")</f>
        <v>on track</v>
      </c>
      <c r="Q11273" s="2">
        <f ca="1">IF(Proc[[#This Row],[DateClosed]]="",ABS(NETWORKDAYS(Proc[[#This Row],[DateOpened]],TODAY()))-1,ABS(NETWORKDAYS(Proc[[#This Row],[DateOpened]],Proc[[#This Row],[DateClosed]]))-1)</f>
        <v>1</v>
      </c>
      <c r="R11273" s="140" t="s">
        <v>415</v>
      </c>
      <c r="S11273" s="155"/>
      <c r="T11273" s="155"/>
    </row>
    <row r="11274" spans="1:20" hidden="1">
      <c r="A11274" s="164" t="s">
        <v>13630</v>
      </c>
      <c r="B11274" s="155" t="str">
        <f>IFERROR(VLOOKUP(Proc[[#This Row],[App]],Table2[],3,0),"open")</f>
        <v>ok</v>
      </c>
      <c r="C11274" s="164" t="s">
        <v>369</v>
      </c>
      <c r="D11274" t="s">
        <v>13613</v>
      </c>
      <c r="E11274" t="s">
        <v>13628</v>
      </c>
      <c r="F11274" s="155" t="s">
        <v>13628</v>
      </c>
      <c r="G11274" s="164" t="s">
        <v>400</v>
      </c>
      <c r="H11274" s="155" t="str">
        <f>IF(Proc[[#This Row],[type]]="LFF (MDG-F)",MID(Proc[[#This Row],[Obj]],13,10),"")</f>
        <v/>
      </c>
      <c r="I11274" s="164"/>
      <c r="J11274" s="155" t="b">
        <f>Proc[[#This Row],[Requested]]=Proc[[#This Row],[CurrentParent]]</f>
        <v>1</v>
      </c>
      <c r="K11274" s="155" t="str">
        <f>IF(Proc[[#This Row],[Author]]="Marcela Urrego",VLOOKUP(LEFT(Proc[[#This Row],[Requested]],1),Table3[#All],2,0),VLOOKUP(Proc[[#This Row],[Author]],Table4[],2,0))</f>
        <v>HC</v>
      </c>
      <c r="L11274" s="155"/>
      <c r="M11274" s="140">
        <v>46139</v>
      </c>
      <c r="N11274" s="140"/>
      <c r="O11274" s="140"/>
      <c r="P11274" s="140" t="str">
        <f ca="1">IF(Proc[[#This Row],[DaysAgeing]]&gt;5,"yep","on track")</f>
        <v>on track</v>
      </c>
      <c r="Q11274" s="2">
        <f ca="1">IF(Proc[[#This Row],[DateClosed]]="",ABS(NETWORKDAYS(Proc[[#This Row],[DateOpened]],TODAY()))-1,ABS(NETWORKDAYS(Proc[[#This Row],[DateOpened]],Proc[[#This Row],[DateClosed]]))-1)</f>
        <v>1</v>
      </c>
      <c r="R11274" s="140" t="s">
        <v>415</v>
      </c>
      <c r="S11274" s="155"/>
      <c r="T11274" s="155"/>
    </row>
    <row r="11275" spans="1:20" hidden="1">
      <c r="A11275" s="164" t="s">
        <v>13630</v>
      </c>
      <c r="B11275" s="155" t="str">
        <f>IFERROR(VLOOKUP(Proc[[#This Row],[App]],Table2[],3,0),"open")</f>
        <v>ok</v>
      </c>
      <c r="C11275" s="164" t="s">
        <v>369</v>
      </c>
      <c r="D11275" t="s">
        <v>13614</v>
      </c>
      <c r="E11275" t="s">
        <v>13629</v>
      </c>
      <c r="F11275" s="155" t="s">
        <v>13629</v>
      </c>
      <c r="G11275" s="164" t="s">
        <v>400</v>
      </c>
      <c r="H11275" s="155" t="str">
        <f>IF(Proc[[#This Row],[type]]="LFF (MDG-F)",MID(Proc[[#This Row],[Obj]],13,10),"")</f>
        <v/>
      </c>
      <c r="I11275" s="164"/>
      <c r="J11275" s="155" t="b">
        <f>Proc[[#This Row],[Requested]]=Proc[[#This Row],[CurrentParent]]</f>
        <v>1</v>
      </c>
      <c r="K11275" s="155" t="str">
        <f>IF(Proc[[#This Row],[Author]]="Marcela Urrego",VLOOKUP(LEFT(Proc[[#This Row],[Requested]],1),Table3[#All],2,0),VLOOKUP(Proc[[#This Row],[Author]],Table4[],2,0))</f>
        <v>HC</v>
      </c>
      <c r="L11275" s="155"/>
      <c r="M11275" s="140">
        <v>46139</v>
      </c>
      <c r="N11275" s="140"/>
      <c r="O11275" s="140"/>
      <c r="P11275" s="140" t="str">
        <f ca="1">IF(Proc[[#This Row],[DaysAgeing]]&gt;5,"yep","on track")</f>
        <v>on track</v>
      </c>
      <c r="Q11275" s="2">
        <f ca="1">IF(Proc[[#This Row],[DateClosed]]="",ABS(NETWORKDAYS(Proc[[#This Row],[DateOpened]],TODAY()))-1,ABS(NETWORKDAYS(Proc[[#This Row],[DateOpened]],Proc[[#This Row],[DateClosed]]))-1)</f>
        <v>1</v>
      </c>
      <c r="R11275" s="140" t="s">
        <v>415</v>
      </c>
      <c r="S11275" s="155"/>
      <c r="T11275" s="155"/>
    </row>
    <row r="11276" spans="1:20" hidden="1">
      <c r="A11276" s="164" t="s">
        <v>13630</v>
      </c>
      <c r="B11276" s="155" t="str">
        <f>IFERROR(VLOOKUP(Proc[[#This Row],[App]],Table2[],3,0),"open")</f>
        <v>ok</v>
      </c>
      <c r="C11276" s="164" t="s">
        <v>369</v>
      </c>
      <c r="D11276" t="s">
        <v>13615</v>
      </c>
      <c r="E11276" t="s">
        <v>13629</v>
      </c>
      <c r="F11276" s="155" t="s">
        <v>13629</v>
      </c>
      <c r="G11276" s="164" t="s">
        <v>400</v>
      </c>
      <c r="H11276" s="155" t="str">
        <f>IF(Proc[[#This Row],[type]]="LFF (MDG-F)",MID(Proc[[#This Row],[Obj]],13,10),"")</f>
        <v/>
      </c>
      <c r="I11276" s="164"/>
      <c r="J11276" s="155" t="b">
        <f>Proc[[#This Row],[Requested]]=Proc[[#This Row],[CurrentParent]]</f>
        <v>1</v>
      </c>
      <c r="K11276" s="155" t="str">
        <f>IF(Proc[[#This Row],[Author]]="Marcela Urrego",VLOOKUP(LEFT(Proc[[#This Row],[Requested]],1),Table3[#All],2,0),VLOOKUP(Proc[[#This Row],[Author]],Table4[],2,0))</f>
        <v>HC</v>
      </c>
      <c r="L11276" s="155"/>
      <c r="M11276" s="140">
        <v>46139</v>
      </c>
      <c r="N11276" s="140"/>
      <c r="O11276" s="140"/>
      <c r="P11276" s="140" t="str">
        <f ca="1">IF(Proc[[#This Row],[DaysAgeing]]&gt;5,"yep","on track")</f>
        <v>on track</v>
      </c>
      <c r="Q11276" s="2">
        <f ca="1">IF(Proc[[#This Row],[DateClosed]]="",ABS(NETWORKDAYS(Proc[[#This Row],[DateOpened]],TODAY()))-1,ABS(NETWORKDAYS(Proc[[#This Row],[DateOpened]],Proc[[#This Row],[DateClosed]]))-1)</f>
        <v>1</v>
      </c>
      <c r="R11276" s="140" t="s">
        <v>415</v>
      </c>
      <c r="S11276" s="155"/>
      <c r="T11276" s="155"/>
    </row>
    <row r="11277" spans="1:20" hidden="1">
      <c r="A11277" s="164" t="s">
        <v>13630</v>
      </c>
      <c r="B11277" s="155" t="str">
        <f>IFERROR(VLOOKUP(Proc[[#This Row],[App]],Table2[],3,0),"open")</f>
        <v>ok</v>
      </c>
      <c r="C11277" s="164" t="s">
        <v>369</v>
      </c>
      <c r="D11277" t="s">
        <v>13616</v>
      </c>
      <c r="E11277" t="s">
        <v>13628</v>
      </c>
      <c r="F11277" s="155" t="s">
        <v>13628</v>
      </c>
      <c r="G11277" s="164" t="s">
        <v>400</v>
      </c>
      <c r="H11277" s="155" t="str">
        <f>IF(Proc[[#This Row],[type]]="LFF (MDG-F)",MID(Proc[[#This Row],[Obj]],13,10),"")</f>
        <v/>
      </c>
      <c r="I11277" s="164"/>
      <c r="J11277" s="155" t="b">
        <f>Proc[[#This Row],[Requested]]=Proc[[#This Row],[CurrentParent]]</f>
        <v>1</v>
      </c>
      <c r="K11277" s="155" t="str">
        <f>IF(Proc[[#This Row],[Author]]="Marcela Urrego",VLOOKUP(LEFT(Proc[[#This Row],[Requested]],1),Table3[#All],2,0),VLOOKUP(Proc[[#This Row],[Author]],Table4[],2,0))</f>
        <v>HC</v>
      </c>
      <c r="L11277" s="155"/>
      <c r="M11277" s="140">
        <v>46139</v>
      </c>
      <c r="N11277" s="140"/>
      <c r="O11277" s="140"/>
      <c r="P11277" s="140" t="str">
        <f ca="1">IF(Proc[[#This Row],[DaysAgeing]]&gt;5,"yep","on track")</f>
        <v>on track</v>
      </c>
      <c r="Q11277" s="2">
        <f ca="1">IF(Proc[[#This Row],[DateClosed]]="",ABS(NETWORKDAYS(Proc[[#This Row],[DateOpened]],TODAY()))-1,ABS(NETWORKDAYS(Proc[[#This Row],[DateOpened]],Proc[[#This Row],[DateClosed]]))-1)</f>
        <v>1</v>
      </c>
      <c r="R11277" s="140" t="s">
        <v>415</v>
      </c>
      <c r="S11277" s="155"/>
      <c r="T11277" s="155"/>
    </row>
    <row r="11278" spans="1:20" hidden="1">
      <c r="A11278" s="164" t="s">
        <v>13630</v>
      </c>
      <c r="B11278" s="155" t="str">
        <f>IFERROR(VLOOKUP(Proc[[#This Row],[App]],Table2[],3,0),"open")</f>
        <v>ok</v>
      </c>
      <c r="C11278" s="164" t="s">
        <v>369</v>
      </c>
      <c r="D11278" t="s">
        <v>13617</v>
      </c>
      <c r="E11278" t="s">
        <v>13629</v>
      </c>
      <c r="F11278" s="155" t="s">
        <v>13629</v>
      </c>
      <c r="G11278" s="164" t="s">
        <v>400</v>
      </c>
      <c r="H11278" s="155" t="str">
        <f>IF(Proc[[#This Row],[type]]="LFF (MDG-F)",MID(Proc[[#This Row],[Obj]],13,10),"")</f>
        <v/>
      </c>
      <c r="I11278" s="164"/>
      <c r="J11278" s="155" t="b">
        <f>Proc[[#This Row],[Requested]]=Proc[[#This Row],[CurrentParent]]</f>
        <v>1</v>
      </c>
      <c r="K11278" s="155" t="str">
        <f>IF(Proc[[#This Row],[Author]]="Marcela Urrego",VLOOKUP(LEFT(Proc[[#This Row],[Requested]],1),Table3[#All],2,0),VLOOKUP(Proc[[#This Row],[Author]],Table4[],2,0))</f>
        <v>HC</v>
      </c>
      <c r="L11278" s="155"/>
      <c r="M11278" s="140">
        <v>46139</v>
      </c>
      <c r="N11278" s="140"/>
      <c r="O11278" s="140"/>
      <c r="P11278" s="140" t="str">
        <f ca="1">IF(Proc[[#This Row],[DaysAgeing]]&gt;5,"yep","on track")</f>
        <v>on track</v>
      </c>
      <c r="Q11278" s="2">
        <f ca="1">IF(Proc[[#This Row],[DateClosed]]="",ABS(NETWORKDAYS(Proc[[#This Row],[DateOpened]],TODAY()))-1,ABS(NETWORKDAYS(Proc[[#This Row],[DateOpened]],Proc[[#This Row],[DateClosed]]))-1)</f>
        <v>1</v>
      </c>
      <c r="R11278" s="140" t="s">
        <v>415</v>
      </c>
      <c r="S11278" s="155"/>
      <c r="T11278" s="155"/>
    </row>
    <row r="11279" spans="1:20" hidden="1">
      <c r="A11279" s="164" t="s">
        <v>13630</v>
      </c>
      <c r="B11279" s="155" t="str">
        <f>IFERROR(VLOOKUP(Proc[[#This Row],[App]],Table2[],3,0),"open")</f>
        <v>ok</v>
      </c>
      <c r="C11279" s="164" t="s">
        <v>369</v>
      </c>
      <c r="D11279" t="s">
        <v>13618</v>
      </c>
      <c r="E11279" t="s">
        <v>13628</v>
      </c>
      <c r="F11279" s="155" t="s">
        <v>13628</v>
      </c>
      <c r="G11279" s="164" t="s">
        <v>400</v>
      </c>
      <c r="H11279" s="155" t="str">
        <f>IF(Proc[[#This Row],[type]]="LFF (MDG-F)",MID(Proc[[#This Row],[Obj]],13,10),"")</f>
        <v/>
      </c>
      <c r="I11279" s="164"/>
      <c r="J11279" s="155" t="b">
        <f>Proc[[#This Row],[Requested]]=Proc[[#This Row],[CurrentParent]]</f>
        <v>1</v>
      </c>
      <c r="K11279" s="155" t="str">
        <f>IF(Proc[[#This Row],[Author]]="Marcela Urrego",VLOOKUP(LEFT(Proc[[#This Row],[Requested]],1),Table3[#All],2,0),VLOOKUP(Proc[[#This Row],[Author]],Table4[],2,0))</f>
        <v>HC</v>
      </c>
      <c r="L11279" s="155"/>
      <c r="M11279" s="140">
        <v>46139</v>
      </c>
      <c r="N11279" s="140"/>
      <c r="O11279" s="140"/>
      <c r="P11279" s="140" t="str">
        <f ca="1">IF(Proc[[#This Row],[DaysAgeing]]&gt;5,"yep","on track")</f>
        <v>on track</v>
      </c>
      <c r="Q11279" s="2">
        <f ca="1">IF(Proc[[#This Row],[DateClosed]]="",ABS(NETWORKDAYS(Proc[[#This Row],[DateOpened]],TODAY()))-1,ABS(NETWORKDAYS(Proc[[#This Row],[DateOpened]],Proc[[#This Row],[DateClosed]]))-1)</f>
        <v>1</v>
      </c>
      <c r="R11279" s="140" t="s">
        <v>415</v>
      </c>
      <c r="S11279" s="155"/>
      <c r="T11279" s="155"/>
    </row>
    <row r="11280" spans="1:20" hidden="1">
      <c r="A11280" s="164" t="s">
        <v>13630</v>
      </c>
      <c r="B11280" s="155" t="str">
        <f>IFERROR(VLOOKUP(Proc[[#This Row],[App]],Table2[],3,0),"open")</f>
        <v>ok</v>
      </c>
      <c r="C11280" s="164" t="s">
        <v>369</v>
      </c>
      <c r="D11280" t="s">
        <v>13619</v>
      </c>
      <c r="E11280" t="s">
        <v>13629</v>
      </c>
      <c r="F11280" s="155" t="s">
        <v>13629</v>
      </c>
      <c r="G11280" s="164" t="s">
        <v>400</v>
      </c>
      <c r="H11280" s="155" t="str">
        <f>IF(Proc[[#This Row],[type]]="LFF (MDG-F)",MID(Proc[[#This Row],[Obj]],13,10),"")</f>
        <v/>
      </c>
      <c r="I11280" s="164"/>
      <c r="J11280" s="155" t="b">
        <f>Proc[[#This Row],[Requested]]=Proc[[#This Row],[CurrentParent]]</f>
        <v>1</v>
      </c>
      <c r="K11280" s="155" t="str">
        <f>IF(Proc[[#This Row],[Author]]="Marcela Urrego",VLOOKUP(LEFT(Proc[[#This Row],[Requested]],1),Table3[#All],2,0),VLOOKUP(Proc[[#This Row],[Author]],Table4[],2,0))</f>
        <v>HC</v>
      </c>
      <c r="L11280" s="155"/>
      <c r="M11280" s="140">
        <v>46139</v>
      </c>
      <c r="N11280" s="140"/>
      <c r="O11280" s="140"/>
      <c r="P11280" s="140" t="str">
        <f ca="1">IF(Proc[[#This Row],[DaysAgeing]]&gt;5,"yep","on track")</f>
        <v>on track</v>
      </c>
      <c r="Q11280" s="2">
        <f ca="1">IF(Proc[[#This Row],[DateClosed]]="",ABS(NETWORKDAYS(Proc[[#This Row],[DateOpened]],TODAY()))-1,ABS(NETWORKDAYS(Proc[[#This Row],[DateOpened]],Proc[[#This Row],[DateClosed]]))-1)</f>
        <v>1</v>
      </c>
      <c r="R11280" s="140" t="s">
        <v>415</v>
      </c>
      <c r="S11280" s="155"/>
      <c r="T11280" s="155"/>
    </row>
    <row r="11281" spans="1:20" hidden="1">
      <c r="A11281" s="164" t="s">
        <v>13630</v>
      </c>
      <c r="B11281" s="155" t="str">
        <f>IFERROR(VLOOKUP(Proc[[#This Row],[App]],Table2[],3,0),"open")</f>
        <v>ok</v>
      </c>
      <c r="C11281" s="164" t="s">
        <v>369</v>
      </c>
      <c r="D11281" t="s">
        <v>13620</v>
      </c>
      <c r="E11281" t="s">
        <v>13628</v>
      </c>
      <c r="F11281" s="155" t="s">
        <v>13628</v>
      </c>
      <c r="G11281" s="164" t="s">
        <v>400</v>
      </c>
      <c r="H11281" s="155" t="str">
        <f>IF(Proc[[#This Row],[type]]="LFF (MDG-F)",MID(Proc[[#This Row],[Obj]],13,10),"")</f>
        <v/>
      </c>
      <c r="I11281" s="164"/>
      <c r="J11281" s="155" t="b">
        <f>Proc[[#This Row],[Requested]]=Proc[[#This Row],[CurrentParent]]</f>
        <v>1</v>
      </c>
      <c r="K11281" s="155" t="str">
        <f>IF(Proc[[#This Row],[Author]]="Marcela Urrego",VLOOKUP(LEFT(Proc[[#This Row],[Requested]],1),Table3[#All],2,0),VLOOKUP(Proc[[#This Row],[Author]],Table4[],2,0))</f>
        <v>HC</v>
      </c>
      <c r="L11281" s="155"/>
      <c r="M11281" s="140">
        <v>46139</v>
      </c>
      <c r="N11281" s="140"/>
      <c r="O11281" s="140"/>
      <c r="P11281" s="140" t="str">
        <f ca="1">IF(Proc[[#This Row],[DaysAgeing]]&gt;5,"yep","on track")</f>
        <v>on track</v>
      </c>
      <c r="Q11281" s="2">
        <f ca="1">IF(Proc[[#This Row],[DateClosed]]="",ABS(NETWORKDAYS(Proc[[#This Row],[DateOpened]],TODAY()))-1,ABS(NETWORKDAYS(Proc[[#This Row],[DateOpened]],Proc[[#This Row],[DateClosed]]))-1)</f>
        <v>1</v>
      </c>
      <c r="R11281" s="140" t="s">
        <v>415</v>
      </c>
      <c r="S11281" s="155"/>
      <c r="T11281" s="155"/>
    </row>
    <row r="11282" spans="1:20" hidden="1">
      <c r="A11282" s="164" t="s">
        <v>13630</v>
      </c>
      <c r="B11282" s="155" t="str">
        <f>IFERROR(VLOOKUP(Proc[[#This Row],[App]],Table2[],3,0),"open")</f>
        <v>ok</v>
      </c>
      <c r="C11282" s="164" t="s">
        <v>369</v>
      </c>
      <c r="D11282" t="s">
        <v>13621</v>
      </c>
      <c r="E11282" t="s">
        <v>13629</v>
      </c>
      <c r="F11282" s="155" t="s">
        <v>13629</v>
      </c>
      <c r="G11282" s="164" t="s">
        <v>400</v>
      </c>
      <c r="H11282" s="155" t="str">
        <f>IF(Proc[[#This Row],[type]]="LFF (MDG-F)",MID(Proc[[#This Row],[Obj]],13,10),"")</f>
        <v/>
      </c>
      <c r="I11282" s="164"/>
      <c r="J11282" s="155" t="b">
        <f>Proc[[#This Row],[Requested]]=Proc[[#This Row],[CurrentParent]]</f>
        <v>1</v>
      </c>
      <c r="K11282" s="155" t="str">
        <f>IF(Proc[[#This Row],[Author]]="Marcela Urrego",VLOOKUP(LEFT(Proc[[#This Row],[Requested]],1),Table3[#All],2,0),VLOOKUP(Proc[[#This Row],[Author]],Table4[],2,0))</f>
        <v>HC</v>
      </c>
      <c r="L11282" s="155"/>
      <c r="M11282" s="140">
        <v>46139</v>
      </c>
      <c r="N11282" s="140"/>
      <c r="O11282" s="140"/>
      <c r="P11282" s="140" t="str">
        <f ca="1">IF(Proc[[#This Row],[DaysAgeing]]&gt;5,"yep","on track")</f>
        <v>on track</v>
      </c>
      <c r="Q11282" s="2">
        <f ca="1">IF(Proc[[#This Row],[DateClosed]]="",ABS(NETWORKDAYS(Proc[[#This Row],[DateOpened]],TODAY()))-1,ABS(NETWORKDAYS(Proc[[#This Row],[DateOpened]],Proc[[#This Row],[DateClosed]]))-1)</f>
        <v>1</v>
      </c>
      <c r="R11282" s="140" t="s">
        <v>415</v>
      </c>
      <c r="S11282" s="155"/>
      <c r="T11282" s="155"/>
    </row>
    <row r="11283" spans="1:20" hidden="1">
      <c r="A11283" s="164" t="s">
        <v>13630</v>
      </c>
      <c r="B11283" s="155" t="str">
        <f>IFERROR(VLOOKUP(Proc[[#This Row],[App]],Table2[],3,0),"open")</f>
        <v>ok</v>
      </c>
      <c r="C11283" s="164" t="s">
        <v>369</v>
      </c>
      <c r="D11283" t="s">
        <v>13622</v>
      </c>
      <c r="E11283" t="s">
        <v>13628</v>
      </c>
      <c r="F11283" s="155" t="s">
        <v>13628</v>
      </c>
      <c r="G11283" s="164" t="s">
        <v>400</v>
      </c>
      <c r="H11283" s="155" t="str">
        <f>IF(Proc[[#This Row],[type]]="LFF (MDG-F)",MID(Proc[[#This Row],[Obj]],13,10),"")</f>
        <v/>
      </c>
      <c r="I11283" s="164"/>
      <c r="J11283" s="155" t="b">
        <f>Proc[[#This Row],[Requested]]=Proc[[#This Row],[CurrentParent]]</f>
        <v>1</v>
      </c>
      <c r="K11283" s="155" t="str">
        <f>IF(Proc[[#This Row],[Author]]="Marcela Urrego",VLOOKUP(LEFT(Proc[[#This Row],[Requested]],1),Table3[#All],2,0),VLOOKUP(Proc[[#This Row],[Author]],Table4[],2,0))</f>
        <v>HC</v>
      </c>
      <c r="L11283" s="155"/>
      <c r="M11283" s="140">
        <v>46139</v>
      </c>
      <c r="N11283" s="140"/>
      <c r="O11283" s="140"/>
      <c r="P11283" s="140" t="str">
        <f ca="1">IF(Proc[[#This Row],[DaysAgeing]]&gt;5,"yep","on track")</f>
        <v>on track</v>
      </c>
      <c r="Q11283" s="2">
        <f ca="1">IF(Proc[[#This Row],[DateClosed]]="",ABS(NETWORKDAYS(Proc[[#This Row],[DateOpened]],TODAY()))-1,ABS(NETWORKDAYS(Proc[[#This Row],[DateOpened]],Proc[[#This Row],[DateClosed]]))-1)</f>
        <v>1</v>
      </c>
      <c r="R11283" s="140" t="s">
        <v>415</v>
      </c>
      <c r="S11283" s="155"/>
      <c r="T11283" s="155"/>
    </row>
    <row r="11284" spans="1:20" hidden="1">
      <c r="A11284" s="164" t="s">
        <v>13630</v>
      </c>
      <c r="B11284" s="155" t="str">
        <f>IFERROR(VLOOKUP(Proc[[#This Row],[App]],Table2[],3,0),"open")</f>
        <v>ok</v>
      </c>
      <c r="C11284" s="164" t="s">
        <v>369</v>
      </c>
      <c r="D11284" t="s">
        <v>13623</v>
      </c>
      <c r="E11284" t="s">
        <v>13629</v>
      </c>
      <c r="F11284" s="155" t="s">
        <v>13629</v>
      </c>
      <c r="G11284" s="164" t="s">
        <v>400</v>
      </c>
      <c r="H11284" s="155" t="str">
        <f>IF(Proc[[#This Row],[type]]="LFF (MDG-F)",MID(Proc[[#This Row],[Obj]],13,10),"")</f>
        <v/>
      </c>
      <c r="I11284" s="164"/>
      <c r="J11284" s="155" t="b">
        <f>Proc[[#This Row],[Requested]]=Proc[[#This Row],[CurrentParent]]</f>
        <v>1</v>
      </c>
      <c r="K11284" s="155" t="str">
        <f>IF(Proc[[#This Row],[Author]]="Marcela Urrego",VLOOKUP(LEFT(Proc[[#This Row],[Requested]],1),Table3[#All],2,0),VLOOKUP(Proc[[#This Row],[Author]],Table4[],2,0))</f>
        <v>HC</v>
      </c>
      <c r="L11284" s="155"/>
      <c r="M11284" s="140">
        <v>46139</v>
      </c>
      <c r="N11284" s="140"/>
      <c r="O11284" s="140"/>
      <c r="P11284" s="140" t="str">
        <f ca="1">IF(Proc[[#This Row],[DaysAgeing]]&gt;5,"yep","on track")</f>
        <v>on track</v>
      </c>
      <c r="Q11284" s="2">
        <f ca="1">IF(Proc[[#This Row],[DateClosed]]="",ABS(NETWORKDAYS(Proc[[#This Row],[DateOpened]],TODAY()))-1,ABS(NETWORKDAYS(Proc[[#This Row],[DateOpened]],Proc[[#This Row],[DateClosed]]))-1)</f>
        <v>1</v>
      </c>
      <c r="R11284" s="140" t="s">
        <v>415</v>
      </c>
      <c r="S11284" s="155"/>
      <c r="T11284" s="155"/>
    </row>
    <row r="11285" spans="1:20" hidden="1">
      <c r="A11285" s="164" t="s">
        <v>13630</v>
      </c>
      <c r="B11285" s="155" t="str">
        <f>IFERROR(VLOOKUP(Proc[[#This Row],[App]],Table2[],3,0),"open")</f>
        <v>ok</v>
      </c>
      <c r="C11285" s="164" t="s">
        <v>369</v>
      </c>
      <c r="D11285" t="s">
        <v>13624</v>
      </c>
      <c r="E11285" t="s">
        <v>13626</v>
      </c>
      <c r="F11285" s="155" t="s">
        <v>13626</v>
      </c>
      <c r="G11285" s="164" t="s">
        <v>400</v>
      </c>
      <c r="H11285" s="155" t="str">
        <f>IF(Proc[[#This Row],[type]]="LFF (MDG-F)",MID(Proc[[#This Row],[Obj]],13,10),"")</f>
        <v/>
      </c>
      <c r="I11285" s="164"/>
      <c r="J11285" s="155" t="b">
        <f>Proc[[#This Row],[Requested]]=Proc[[#This Row],[CurrentParent]]</f>
        <v>1</v>
      </c>
      <c r="K11285" s="155" t="str">
        <f>IF(Proc[[#This Row],[Author]]="Marcela Urrego",VLOOKUP(LEFT(Proc[[#This Row],[Requested]],1),Table3[#All],2,0),VLOOKUP(Proc[[#This Row],[Author]],Table4[],2,0))</f>
        <v>HC</v>
      </c>
      <c r="L11285" s="155"/>
      <c r="M11285" s="140">
        <v>46139</v>
      </c>
      <c r="N11285" s="140"/>
      <c r="O11285" s="140"/>
      <c r="P11285" s="140" t="str">
        <f ca="1">IF(Proc[[#This Row],[DaysAgeing]]&gt;5,"yep","on track")</f>
        <v>on track</v>
      </c>
      <c r="Q11285" s="2">
        <f ca="1">IF(Proc[[#This Row],[DateClosed]]="",ABS(NETWORKDAYS(Proc[[#This Row],[DateOpened]],TODAY()))-1,ABS(NETWORKDAYS(Proc[[#This Row],[DateOpened]],Proc[[#This Row],[DateClosed]]))-1)</f>
        <v>1</v>
      </c>
      <c r="R11285" s="140" t="s">
        <v>415</v>
      </c>
      <c r="S11285" s="155"/>
      <c r="T11285" s="155"/>
    </row>
    <row r="11286" spans="1:20" hidden="1">
      <c r="A11286" s="164" t="s">
        <v>13630</v>
      </c>
      <c r="B11286" s="155" t="str">
        <f>IFERROR(VLOOKUP(Proc[[#This Row],[App]],Table2[],3,0),"open")</f>
        <v>ok</v>
      </c>
      <c r="C11286" s="164" t="s">
        <v>369</v>
      </c>
      <c r="D11286" t="s">
        <v>13625</v>
      </c>
      <c r="E11286" t="s">
        <v>3556</v>
      </c>
      <c r="F11286" s="155" t="s">
        <v>3556</v>
      </c>
      <c r="G11286" s="164" t="s">
        <v>400</v>
      </c>
      <c r="H11286" s="155" t="str">
        <f>IF(Proc[[#This Row],[type]]="LFF (MDG-F)",MID(Proc[[#This Row],[Obj]],13,10),"")</f>
        <v/>
      </c>
      <c r="I11286" s="164"/>
      <c r="J11286" s="155" t="b">
        <f>Proc[[#This Row],[Requested]]=Proc[[#This Row],[CurrentParent]]</f>
        <v>1</v>
      </c>
      <c r="K11286" s="155" t="str">
        <f>IF(Proc[[#This Row],[Author]]="Marcela Urrego",VLOOKUP(LEFT(Proc[[#This Row],[Requested]],1),Table3[#All],2,0),VLOOKUP(Proc[[#This Row],[Author]],Table4[],2,0))</f>
        <v>HC</v>
      </c>
      <c r="L11286" s="155"/>
      <c r="M11286" s="140">
        <v>46139</v>
      </c>
      <c r="N11286" s="140"/>
      <c r="O11286" s="140"/>
      <c r="P11286" s="140" t="str">
        <f ca="1">IF(Proc[[#This Row],[DaysAgeing]]&gt;5,"yep","on track")</f>
        <v>on track</v>
      </c>
      <c r="Q11286" s="2">
        <f ca="1">IF(Proc[[#This Row],[DateClosed]]="",ABS(NETWORKDAYS(Proc[[#This Row],[DateOpened]],TODAY()))-1,ABS(NETWORKDAYS(Proc[[#This Row],[DateOpened]],Proc[[#This Row],[DateClosed]]))-1)</f>
        <v>1</v>
      </c>
      <c r="R11286" s="140" t="s">
        <v>415</v>
      </c>
      <c r="S11286" s="155"/>
      <c r="T11286" s="155"/>
    </row>
    <row r="11287" spans="1:20" hidden="1">
      <c r="A11287" t="s">
        <v>13750</v>
      </c>
      <c r="B11287" s="155" t="str">
        <f>IFERROR(VLOOKUP(Proc[[#This Row],[App]],Table2[],3,0),"open")</f>
        <v>open</v>
      </c>
      <c r="C11287" s="164" t="s">
        <v>369</v>
      </c>
      <c r="D11287" t="s">
        <v>13782</v>
      </c>
      <c r="E11287" t="s">
        <v>13784</v>
      </c>
      <c r="F11287" s="155" t="s">
        <v>13784</v>
      </c>
      <c r="G11287" s="164" t="s">
        <v>400</v>
      </c>
      <c r="H11287" s="155" t="str">
        <f>IF(Proc[[#This Row],[type]]="LFF (MDG-F)",MID(Proc[[#This Row],[Obj]],13,10),"")</f>
        <v/>
      </c>
      <c r="I11287" s="164"/>
      <c r="J11287" s="155" t="b">
        <f>Proc[[#This Row],[Requested]]=Proc[[#This Row],[CurrentParent]]</f>
        <v>1</v>
      </c>
      <c r="K11287" s="155" t="str">
        <f>IF(Proc[[#This Row],[Author]]="Marcela Urrego",VLOOKUP(LEFT(Proc[[#This Row],[Requested]],1),Table3[#All],2,0),VLOOKUP(Proc[[#This Row],[Author]],Table4[],2,0))</f>
        <v>EL</v>
      </c>
      <c r="L11287" s="155"/>
      <c r="M11287" s="140">
        <v>46139</v>
      </c>
      <c r="N11287" s="140"/>
      <c r="O11287" s="140"/>
      <c r="P11287" s="140" t="str">
        <f ca="1">IF(Proc[[#This Row],[DaysAgeing]]&gt;5,"yep","on track")</f>
        <v>on track</v>
      </c>
      <c r="Q11287" s="2">
        <f ca="1">IF(Proc[[#This Row],[DateClosed]]="",ABS(NETWORKDAYS(Proc[[#This Row],[DateOpened]],TODAY()))-1,ABS(NETWORKDAYS(Proc[[#This Row],[DateOpened]],Proc[[#This Row],[DateClosed]]))-1)</f>
        <v>1</v>
      </c>
      <c r="R11287" s="140" t="s">
        <v>774</v>
      </c>
      <c r="S11287" s="155"/>
      <c r="T11287" s="155"/>
    </row>
    <row r="11288" spans="1:20" hidden="1">
      <c r="A11288" s="164" t="s">
        <v>13750</v>
      </c>
      <c r="B11288" s="155" t="str">
        <f>IFERROR(VLOOKUP(Proc[[#This Row],[App]],Table2[],3,0),"open")</f>
        <v>open</v>
      </c>
      <c r="C11288" s="164" t="s">
        <v>369</v>
      </c>
      <c r="D11288" t="s">
        <v>13783</v>
      </c>
      <c r="E11288" t="s">
        <v>13784</v>
      </c>
      <c r="F11288" s="155" t="s">
        <v>13784</v>
      </c>
      <c r="G11288" s="164" t="s">
        <v>400</v>
      </c>
      <c r="H11288" s="155" t="str">
        <f>IF(Proc[[#This Row],[type]]="LFF (MDG-F)",MID(Proc[[#This Row],[Obj]],13,10),"")</f>
        <v/>
      </c>
      <c r="I11288" s="164"/>
      <c r="J11288" s="155" t="b">
        <f>Proc[[#This Row],[Requested]]=Proc[[#This Row],[CurrentParent]]</f>
        <v>1</v>
      </c>
      <c r="K11288" s="155" t="str">
        <f>IF(Proc[[#This Row],[Author]]="Marcela Urrego",VLOOKUP(LEFT(Proc[[#This Row],[Requested]],1),Table3[#All],2,0),VLOOKUP(Proc[[#This Row],[Author]],Table4[],2,0))</f>
        <v>EL</v>
      </c>
      <c r="L11288" s="155"/>
      <c r="M11288" s="140">
        <v>46139</v>
      </c>
      <c r="N11288" s="140"/>
      <c r="O11288" s="140"/>
      <c r="P11288" s="140" t="str">
        <f ca="1">IF(Proc[[#This Row],[DaysAgeing]]&gt;5,"yep","on track")</f>
        <v>on track</v>
      </c>
      <c r="Q11288" s="2">
        <f ca="1">IF(Proc[[#This Row],[DateClosed]]="",ABS(NETWORKDAYS(Proc[[#This Row],[DateOpened]],TODAY()))-1,ABS(NETWORKDAYS(Proc[[#This Row],[DateOpened]],Proc[[#This Row],[DateClosed]]))-1)</f>
        <v>1</v>
      </c>
      <c r="R11288" s="140" t="s">
        <v>774</v>
      </c>
      <c r="S11288" s="155"/>
      <c r="T11288" s="155"/>
    </row>
    <row r="11289" spans="1:20">
      <c r="A11289" s="164" t="s">
        <v>13750</v>
      </c>
      <c r="B11289" s="155" t="str">
        <f>IFERROR(VLOOKUP(Proc[[#This Row],[App]],Table2[],3,0),"open")</f>
        <v>open</v>
      </c>
      <c r="C11289" s="164" t="s">
        <v>370</v>
      </c>
      <c r="D11289" t="s">
        <v>13631</v>
      </c>
      <c r="E11289" t="s">
        <v>13784</v>
      </c>
      <c r="F11289" s="155" t="s">
        <v>13533</v>
      </c>
      <c r="G11289" t="s">
        <v>406</v>
      </c>
      <c r="H11289" s="155" t="str">
        <f>IF(Proc[[#This Row],[type]]="LFF (MDG-F)",MID(Proc[[#This Row],[Obj]],13,10),"")</f>
        <v>DE10B05000</v>
      </c>
      <c r="I11289" s="164"/>
      <c r="J11289" s="155" t="b">
        <f>Proc[[#This Row],[Requested]]=Proc[[#This Row],[CurrentParent]]</f>
        <v>0</v>
      </c>
      <c r="K11289" s="155" t="str">
        <f>IF(Proc[[#This Row],[Author]]="Marcela Urrego",VLOOKUP(LEFT(Proc[[#This Row],[Requested]],1),Table3[#All],2,0),VLOOKUP(Proc[[#This Row],[Author]],Table4[],2,0))</f>
        <v>EL</v>
      </c>
      <c r="L11289" s="155"/>
      <c r="M11289" s="140">
        <v>46139</v>
      </c>
      <c r="N11289" s="140"/>
      <c r="O11289" s="140"/>
      <c r="P11289" s="140" t="str">
        <f ca="1">IF(Proc[[#This Row],[DaysAgeing]]&gt;5,"yep","on track")</f>
        <v>on track</v>
      </c>
      <c r="Q11289" s="2">
        <f ca="1">IF(Proc[[#This Row],[DateClosed]]="",ABS(NETWORKDAYS(Proc[[#This Row],[DateOpened]],TODAY()))-1,ABS(NETWORKDAYS(Proc[[#This Row],[DateOpened]],Proc[[#This Row],[DateClosed]]))-1)</f>
        <v>1</v>
      </c>
      <c r="R11289" s="140" t="s">
        <v>774</v>
      </c>
      <c r="S11289" s="155"/>
      <c r="T11289" s="155"/>
    </row>
    <row r="11290" spans="1:20">
      <c r="A11290" s="164" t="s">
        <v>13750</v>
      </c>
      <c r="B11290" s="155" t="str">
        <f>IFERROR(VLOOKUP(Proc[[#This Row],[App]],Table2[],3,0),"open")</f>
        <v>open</v>
      </c>
      <c r="C11290" s="164" t="s">
        <v>370</v>
      </c>
      <c r="D11290" t="s">
        <v>13632</v>
      </c>
      <c r="E11290" t="s">
        <v>13784</v>
      </c>
      <c r="F11290" s="155" t="s">
        <v>13533</v>
      </c>
      <c r="G11290" s="164" t="s">
        <v>406</v>
      </c>
      <c r="H11290" s="155" t="str">
        <f>IF(Proc[[#This Row],[type]]="LFF (MDG-F)",MID(Proc[[#This Row],[Obj]],13,10),"")</f>
        <v>DE10B05010</v>
      </c>
      <c r="I11290" s="164"/>
      <c r="J11290" s="155" t="b">
        <f>Proc[[#This Row],[Requested]]=Proc[[#This Row],[CurrentParent]]</f>
        <v>0</v>
      </c>
      <c r="K11290" s="155" t="str">
        <f>IF(Proc[[#This Row],[Author]]="Marcela Urrego",VLOOKUP(LEFT(Proc[[#This Row],[Requested]],1),Table3[#All],2,0),VLOOKUP(Proc[[#This Row],[Author]],Table4[],2,0))</f>
        <v>EL</v>
      </c>
      <c r="L11290" s="155"/>
      <c r="M11290" s="140">
        <v>46139</v>
      </c>
      <c r="N11290" s="140"/>
      <c r="O11290" s="140"/>
      <c r="P11290" s="140" t="str">
        <f ca="1">IF(Proc[[#This Row],[DaysAgeing]]&gt;5,"yep","on track")</f>
        <v>on track</v>
      </c>
      <c r="Q11290" s="2">
        <f ca="1">IF(Proc[[#This Row],[DateClosed]]="",ABS(NETWORKDAYS(Proc[[#This Row],[DateOpened]],TODAY()))-1,ABS(NETWORKDAYS(Proc[[#This Row],[DateOpened]],Proc[[#This Row],[DateClosed]]))-1)</f>
        <v>1</v>
      </c>
      <c r="R11290" s="140" t="s">
        <v>774</v>
      </c>
      <c r="S11290" s="155"/>
      <c r="T11290" s="155"/>
    </row>
    <row r="11291" spans="1:20">
      <c r="A11291" s="164" t="s">
        <v>13750</v>
      </c>
      <c r="B11291" s="155" t="str">
        <f>IFERROR(VLOOKUP(Proc[[#This Row],[App]],Table2[],3,0),"open")</f>
        <v>open</v>
      </c>
      <c r="C11291" s="164" t="s">
        <v>370</v>
      </c>
      <c r="D11291" t="s">
        <v>13633</v>
      </c>
      <c r="E11291" t="s">
        <v>13784</v>
      </c>
      <c r="F11291" s="155" t="s">
        <v>13533</v>
      </c>
      <c r="G11291" s="164" t="s">
        <v>406</v>
      </c>
      <c r="H11291" s="155" t="str">
        <f>IF(Proc[[#This Row],[type]]="LFF (MDG-F)",MID(Proc[[#This Row],[Obj]],13,10),"")</f>
        <v>DE10B51400</v>
      </c>
      <c r="I11291" s="164"/>
      <c r="J11291" s="155" t="b">
        <f>Proc[[#This Row],[Requested]]=Proc[[#This Row],[CurrentParent]]</f>
        <v>0</v>
      </c>
      <c r="K11291" s="155" t="str">
        <f>IF(Proc[[#This Row],[Author]]="Marcela Urrego",VLOOKUP(LEFT(Proc[[#This Row],[Requested]],1),Table3[#All],2,0),VLOOKUP(Proc[[#This Row],[Author]],Table4[],2,0))</f>
        <v>EL</v>
      </c>
      <c r="L11291" s="155"/>
      <c r="M11291" s="140">
        <v>46139</v>
      </c>
      <c r="N11291" s="140"/>
      <c r="O11291" s="140"/>
      <c r="P11291" s="140" t="str">
        <f ca="1">IF(Proc[[#This Row],[DaysAgeing]]&gt;5,"yep","on track")</f>
        <v>on track</v>
      </c>
      <c r="Q11291" s="2">
        <f ca="1">IF(Proc[[#This Row],[DateClosed]]="",ABS(NETWORKDAYS(Proc[[#This Row],[DateOpened]],TODAY()))-1,ABS(NETWORKDAYS(Proc[[#This Row],[DateOpened]],Proc[[#This Row],[DateClosed]]))-1)</f>
        <v>1</v>
      </c>
      <c r="R11291" s="140" t="s">
        <v>774</v>
      </c>
      <c r="S11291" s="155"/>
      <c r="T11291" s="155"/>
    </row>
    <row r="11292" spans="1:20" hidden="1">
      <c r="A11292" s="164" t="s">
        <v>13750</v>
      </c>
      <c r="B11292" s="155" t="str">
        <f>IFERROR(VLOOKUP(Proc[[#This Row],[App]],Table2[],3,0),"open")</f>
        <v>open</v>
      </c>
      <c r="C11292" s="164" t="s">
        <v>369</v>
      </c>
      <c r="D11292" t="s">
        <v>13634</v>
      </c>
      <c r="E11292" t="s">
        <v>13784</v>
      </c>
      <c r="F11292" s="155" t="s">
        <v>13784</v>
      </c>
      <c r="G11292" s="164" t="s">
        <v>400</v>
      </c>
      <c r="H11292" s="155" t="str">
        <f>IF(Proc[[#This Row],[type]]="LFF (MDG-F)",MID(Proc[[#This Row],[Obj]],13,10),"")</f>
        <v/>
      </c>
      <c r="I11292" s="164"/>
      <c r="J11292" s="155" t="b">
        <f>Proc[[#This Row],[Requested]]=Proc[[#This Row],[CurrentParent]]</f>
        <v>1</v>
      </c>
      <c r="K11292" s="155" t="str">
        <f>IF(Proc[[#This Row],[Author]]="Marcela Urrego",VLOOKUP(LEFT(Proc[[#This Row],[Requested]],1),Table3[#All],2,0),VLOOKUP(Proc[[#This Row],[Author]],Table4[],2,0))</f>
        <v>EL</v>
      </c>
      <c r="L11292" s="155"/>
      <c r="M11292" s="140">
        <v>46139</v>
      </c>
      <c r="N11292" s="140"/>
      <c r="O11292" s="140"/>
      <c r="P11292" s="140" t="str">
        <f ca="1">IF(Proc[[#This Row],[DaysAgeing]]&gt;5,"yep","on track")</f>
        <v>on track</v>
      </c>
      <c r="Q11292" s="2">
        <f ca="1">IF(Proc[[#This Row],[DateClosed]]="",ABS(NETWORKDAYS(Proc[[#This Row],[DateOpened]],TODAY()))-1,ABS(NETWORKDAYS(Proc[[#This Row],[DateOpened]],Proc[[#This Row],[DateClosed]]))-1)</f>
        <v>1</v>
      </c>
      <c r="R11292" s="140" t="s">
        <v>774</v>
      </c>
      <c r="S11292" s="155"/>
      <c r="T11292" s="155"/>
    </row>
    <row r="11293" spans="1:20" hidden="1">
      <c r="A11293" s="164" t="s">
        <v>13750</v>
      </c>
      <c r="B11293" s="155" t="str">
        <f>IFERROR(VLOOKUP(Proc[[#This Row],[App]],Table2[],3,0),"open")</f>
        <v>open</v>
      </c>
      <c r="C11293" s="164" t="s">
        <v>369</v>
      </c>
      <c r="D11293" t="s">
        <v>13635</v>
      </c>
      <c r="E11293" t="s">
        <v>13784</v>
      </c>
      <c r="F11293" s="155" t="s">
        <v>13784</v>
      </c>
      <c r="G11293" s="164" t="s">
        <v>400</v>
      </c>
      <c r="H11293" s="155" t="str">
        <f>IF(Proc[[#This Row],[type]]="LFF (MDG-F)",MID(Proc[[#This Row],[Obj]],13,10),"")</f>
        <v/>
      </c>
      <c r="I11293" s="164"/>
      <c r="J11293" s="155" t="b">
        <f>Proc[[#This Row],[Requested]]=Proc[[#This Row],[CurrentParent]]</f>
        <v>1</v>
      </c>
      <c r="K11293" s="155" t="str">
        <f>IF(Proc[[#This Row],[Author]]="Marcela Urrego",VLOOKUP(LEFT(Proc[[#This Row],[Requested]],1),Table3[#All],2,0),VLOOKUP(Proc[[#This Row],[Author]],Table4[],2,0))</f>
        <v>EL</v>
      </c>
      <c r="L11293" s="155"/>
      <c r="M11293" s="140">
        <v>46139</v>
      </c>
      <c r="N11293" s="140"/>
      <c r="O11293" s="140"/>
      <c r="P11293" s="140" t="str">
        <f ca="1">IF(Proc[[#This Row],[DaysAgeing]]&gt;5,"yep","on track")</f>
        <v>on track</v>
      </c>
      <c r="Q11293" s="2">
        <f ca="1">IF(Proc[[#This Row],[DateClosed]]="",ABS(NETWORKDAYS(Proc[[#This Row],[DateOpened]],TODAY()))-1,ABS(NETWORKDAYS(Proc[[#This Row],[DateOpened]],Proc[[#This Row],[DateClosed]]))-1)</f>
        <v>1</v>
      </c>
      <c r="R11293" s="140" t="s">
        <v>774</v>
      </c>
      <c r="S11293" s="155"/>
      <c r="T11293" s="155"/>
    </row>
    <row r="11294" spans="1:20">
      <c r="A11294" s="164" t="s">
        <v>13750</v>
      </c>
      <c r="B11294" s="155" t="str">
        <f>IFERROR(VLOOKUP(Proc[[#This Row],[App]],Table2[],3,0),"open")</f>
        <v>open</v>
      </c>
      <c r="C11294" s="164" t="s">
        <v>370</v>
      </c>
      <c r="D11294" t="s">
        <v>13778</v>
      </c>
      <c r="E11294" t="s">
        <v>13784</v>
      </c>
      <c r="F11294" s="155" t="s">
        <v>13800</v>
      </c>
      <c r="G11294" s="164" t="s">
        <v>406</v>
      </c>
      <c r="H11294" s="155" t="str">
        <f>IF(Proc[[#This Row],[type]]="LFF (MDG-F)",MID(Proc[[#This Row],[Obj]],13,10),"")</f>
        <v>DE10B02100</v>
      </c>
      <c r="I11294" s="164"/>
      <c r="J11294" s="155" t="b">
        <f>Proc[[#This Row],[Requested]]=Proc[[#This Row],[CurrentParent]]</f>
        <v>0</v>
      </c>
      <c r="K11294" s="155" t="str">
        <f>IF(Proc[[#This Row],[Author]]="Marcela Urrego",VLOOKUP(LEFT(Proc[[#This Row],[Requested]],1),Table3[#All],2,0),VLOOKUP(Proc[[#This Row],[Author]],Table4[],2,0))</f>
        <v>EL</v>
      </c>
      <c r="L11294" s="155"/>
      <c r="M11294" s="140">
        <v>46139</v>
      </c>
      <c r="N11294" s="140"/>
      <c r="O11294" s="140"/>
      <c r="P11294" s="140" t="str">
        <f ca="1">IF(Proc[[#This Row],[DaysAgeing]]&gt;5,"yep","on track")</f>
        <v>on track</v>
      </c>
      <c r="Q11294" s="2">
        <f ca="1">IF(Proc[[#This Row],[DateClosed]]="",ABS(NETWORKDAYS(Proc[[#This Row],[DateOpened]],TODAY()))-1,ABS(NETWORKDAYS(Proc[[#This Row],[DateOpened]],Proc[[#This Row],[DateClosed]]))-1)</f>
        <v>1</v>
      </c>
      <c r="R11294" s="140" t="s">
        <v>774</v>
      </c>
      <c r="S11294" s="155"/>
      <c r="T11294" s="155"/>
    </row>
    <row r="11295" spans="1:20">
      <c r="A11295" s="164" t="s">
        <v>13750</v>
      </c>
      <c r="B11295" s="155" t="str">
        <f>IFERROR(VLOOKUP(Proc[[#This Row],[App]],Table2[],3,0),"open")</f>
        <v>open</v>
      </c>
      <c r="C11295" s="164" t="s">
        <v>370</v>
      </c>
      <c r="D11295" t="s">
        <v>13636</v>
      </c>
      <c r="E11295" t="s">
        <v>13784</v>
      </c>
      <c r="F11295" s="155" t="s">
        <v>13801</v>
      </c>
      <c r="G11295" s="164" t="s">
        <v>406</v>
      </c>
      <c r="H11295" s="155" t="str">
        <f>IF(Proc[[#This Row],[type]]="LFF (MDG-F)",MID(Proc[[#This Row],[Obj]],13,10),"")</f>
        <v>DE10B02511</v>
      </c>
      <c r="I11295" s="164"/>
      <c r="J11295" s="155" t="b">
        <f>Proc[[#This Row],[Requested]]=Proc[[#This Row],[CurrentParent]]</f>
        <v>0</v>
      </c>
      <c r="K11295" s="155" t="str">
        <f>IF(Proc[[#This Row],[Author]]="Marcela Urrego",VLOOKUP(LEFT(Proc[[#This Row],[Requested]],1),Table3[#All],2,0),VLOOKUP(Proc[[#This Row],[Author]],Table4[],2,0))</f>
        <v>EL</v>
      </c>
      <c r="L11295" s="155"/>
      <c r="M11295" s="140">
        <v>46139</v>
      </c>
      <c r="N11295" s="140"/>
      <c r="O11295" s="140"/>
      <c r="P11295" s="140" t="str">
        <f ca="1">IF(Proc[[#This Row],[DaysAgeing]]&gt;5,"yep","on track")</f>
        <v>on track</v>
      </c>
      <c r="Q11295" s="2">
        <f ca="1">IF(Proc[[#This Row],[DateClosed]]="",ABS(NETWORKDAYS(Proc[[#This Row],[DateOpened]],TODAY()))-1,ABS(NETWORKDAYS(Proc[[#This Row],[DateOpened]],Proc[[#This Row],[DateClosed]]))-1)</f>
        <v>1</v>
      </c>
      <c r="R11295" s="140" t="s">
        <v>774</v>
      </c>
      <c r="S11295" s="155"/>
      <c r="T11295" s="155"/>
    </row>
    <row r="11296" spans="1:20">
      <c r="A11296" s="164" t="s">
        <v>13750</v>
      </c>
      <c r="B11296" s="155" t="str">
        <f>IFERROR(VLOOKUP(Proc[[#This Row],[App]],Table2[],3,0),"open")</f>
        <v>open</v>
      </c>
      <c r="C11296" s="164" t="s">
        <v>370</v>
      </c>
      <c r="D11296" t="s">
        <v>13637</v>
      </c>
      <c r="E11296" t="s">
        <v>13784</v>
      </c>
      <c r="F11296" s="155" t="s">
        <v>13801</v>
      </c>
      <c r="G11296" s="164" t="s">
        <v>406</v>
      </c>
      <c r="H11296" s="155" t="str">
        <f>IF(Proc[[#This Row],[type]]="LFF (MDG-F)",MID(Proc[[#This Row],[Obj]],13,10),"")</f>
        <v>DE10B02522</v>
      </c>
      <c r="I11296" s="164"/>
      <c r="J11296" s="155" t="b">
        <f>Proc[[#This Row],[Requested]]=Proc[[#This Row],[CurrentParent]]</f>
        <v>0</v>
      </c>
      <c r="K11296" s="155" t="str">
        <f>IF(Proc[[#This Row],[Author]]="Marcela Urrego",VLOOKUP(LEFT(Proc[[#This Row],[Requested]],1),Table3[#All],2,0),VLOOKUP(Proc[[#This Row],[Author]],Table4[],2,0))</f>
        <v>EL</v>
      </c>
      <c r="L11296" s="155"/>
      <c r="M11296" s="140">
        <v>46139</v>
      </c>
      <c r="N11296" s="140"/>
      <c r="O11296" s="140"/>
      <c r="P11296" s="140" t="str">
        <f ca="1">IF(Proc[[#This Row],[DaysAgeing]]&gt;5,"yep","on track")</f>
        <v>on track</v>
      </c>
      <c r="Q11296" s="2">
        <f ca="1">IF(Proc[[#This Row],[DateClosed]]="",ABS(NETWORKDAYS(Proc[[#This Row],[DateOpened]],TODAY()))-1,ABS(NETWORKDAYS(Proc[[#This Row],[DateOpened]],Proc[[#This Row],[DateClosed]]))-1)</f>
        <v>1</v>
      </c>
      <c r="R11296" s="140" t="s">
        <v>774</v>
      </c>
      <c r="S11296" s="155"/>
      <c r="T11296" s="155"/>
    </row>
    <row r="11297" spans="1:20">
      <c r="A11297" s="164" t="s">
        <v>13750</v>
      </c>
      <c r="B11297" s="155" t="str">
        <f>IFERROR(VLOOKUP(Proc[[#This Row],[App]],Table2[],3,0),"open")</f>
        <v>open</v>
      </c>
      <c r="C11297" s="164" t="s">
        <v>370</v>
      </c>
      <c r="D11297" t="s">
        <v>13638</v>
      </c>
      <c r="E11297" t="s">
        <v>13784</v>
      </c>
      <c r="F11297" s="155" t="s">
        <v>13801</v>
      </c>
      <c r="G11297" s="164" t="s">
        <v>406</v>
      </c>
      <c r="H11297" s="155" t="str">
        <f>IF(Proc[[#This Row],[type]]="LFF (MDG-F)",MID(Proc[[#This Row],[Obj]],13,10),"")</f>
        <v>DE10B02532</v>
      </c>
      <c r="I11297" s="164"/>
      <c r="J11297" s="155" t="b">
        <f>Proc[[#This Row],[Requested]]=Proc[[#This Row],[CurrentParent]]</f>
        <v>0</v>
      </c>
      <c r="K11297" s="155" t="str">
        <f>IF(Proc[[#This Row],[Author]]="Marcela Urrego",VLOOKUP(LEFT(Proc[[#This Row],[Requested]],1),Table3[#All],2,0),VLOOKUP(Proc[[#This Row],[Author]],Table4[],2,0))</f>
        <v>EL</v>
      </c>
      <c r="L11297" s="155"/>
      <c r="M11297" s="140">
        <v>46139</v>
      </c>
      <c r="N11297" s="140"/>
      <c r="O11297" s="140"/>
      <c r="P11297" s="140" t="str">
        <f ca="1">IF(Proc[[#This Row],[DaysAgeing]]&gt;5,"yep","on track")</f>
        <v>on track</v>
      </c>
      <c r="Q11297" s="2">
        <f ca="1">IF(Proc[[#This Row],[DateClosed]]="",ABS(NETWORKDAYS(Proc[[#This Row],[DateOpened]],TODAY()))-1,ABS(NETWORKDAYS(Proc[[#This Row],[DateOpened]],Proc[[#This Row],[DateClosed]]))-1)</f>
        <v>1</v>
      </c>
      <c r="R11297" s="140" t="s">
        <v>774</v>
      </c>
      <c r="S11297" s="155"/>
      <c r="T11297" s="155"/>
    </row>
    <row r="11298" spans="1:20">
      <c r="A11298" s="164" t="s">
        <v>13750</v>
      </c>
      <c r="B11298" s="155" t="str">
        <f>IFERROR(VLOOKUP(Proc[[#This Row],[App]],Table2[],3,0),"open")</f>
        <v>open</v>
      </c>
      <c r="C11298" s="164" t="s">
        <v>370</v>
      </c>
      <c r="D11298" t="s">
        <v>13639</v>
      </c>
      <c r="E11298" t="s">
        <v>13784</v>
      </c>
      <c r="F11298" s="155" t="s">
        <v>13801</v>
      </c>
      <c r="G11298" s="164" t="s">
        <v>406</v>
      </c>
      <c r="H11298" s="155" t="str">
        <f>IF(Proc[[#This Row],[type]]="LFF (MDG-F)",MID(Proc[[#This Row],[Obj]],13,10),"")</f>
        <v>DE10B02533</v>
      </c>
      <c r="I11298" s="164"/>
      <c r="J11298" s="155" t="b">
        <f>Proc[[#This Row],[Requested]]=Proc[[#This Row],[CurrentParent]]</f>
        <v>0</v>
      </c>
      <c r="K11298" s="155" t="str">
        <f>IF(Proc[[#This Row],[Author]]="Marcela Urrego",VLOOKUP(LEFT(Proc[[#This Row],[Requested]],1),Table3[#All],2,0),VLOOKUP(Proc[[#This Row],[Author]],Table4[],2,0))</f>
        <v>EL</v>
      </c>
      <c r="L11298" s="155"/>
      <c r="M11298" s="140">
        <v>46139</v>
      </c>
      <c r="N11298" s="140"/>
      <c r="O11298" s="140"/>
      <c r="P11298" s="140" t="str">
        <f ca="1">IF(Proc[[#This Row],[DaysAgeing]]&gt;5,"yep","on track")</f>
        <v>on track</v>
      </c>
      <c r="Q11298" s="2">
        <f ca="1">IF(Proc[[#This Row],[DateClosed]]="",ABS(NETWORKDAYS(Proc[[#This Row],[DateOpened]],TODAY()))-1,ABS(NETWORKDAYS(Proc[[#This Row],[DateOpened]],Proc[[#This Row],[DateClosed]]))-1)</f>
        <v>1</v>
      </c>
      <c r="R11298" s="140" t="s">
        <v>774</v>
      </c>
      <c r="S11298" s="155"/>
      <c r="T11298" s="155"/>
    </row>
    <row r="11299" spans="1:20">
      <c r="A11299" s="164" t="s">
        <v>13750</v>
      </c>
      <c r="B11299" s="155" t="str">
        <f>IFERROR(VLOOKUP(Proc[[#This Row],[App]],Table2[],3,0),"open")</f>
        <v>open</v>
      </c>
      <c r="C11299" s="164" t="s">
        <v>370</v>
      </c>
      <c r="D11299" t="s">
        <v>13640</v>
      </c>
      <c r="E11299" t="s">
        <v>13784</v>
      </c>
      <c r="F11299" s="155" t="s">
        <v>13801</v>
      </c>
      <c r="G11299" s="164" t="s">
        <v>406</v>
      </c>
      <c r="H11299" s="155" t="str">
        <f>IF(Proc[[#This Row],[type]]="LFF (MDG-F)",MID(Proc[[#This Row],[Obj]],13,10),"")</f>
        <v>DE10B02541</v>
      </c>
      <c r="I11299" s="164"/>
      <c r="J11299" s="155" t="b">
        <f>Proc[[#This Row],[Requested]]=Proc[[#This Row],[CurrentParent]]</f>
        <v>0</v>
      </c>
      <c r="K11299" s="155" t="str">
        <f>IF(Proc[[#This Row],[Author]]="Marcela Urrego",VLOOKUP(LEFT(Proc[[#This Row],[Requested]],1),Table3[#All],2,0),VLOOKUP(Proc[[#This Row],[Author]],Table4[],2,0))</f>
        <v>EL</v>
      </c>
      <c r="L11299" s="155"/>
      <c r="M11299" s="140">
        <v>46139</v>
      </c>
      <c r="N11299" s="140"/>
      <c r="O11299" s="140"/>
      <c r="P11299" s="140" t="str">
        <f ca="1">IF(Proc[[#This Row],[DaysAgeing]]&gt;5,"yep","on track")</f>
        <v>on track</v>
      </c>
      <c r="Q11299" s="2">
        <f ca="1">IF(Proc[[#This Row],[DateClosed]]="",ABS(NETWORKDAYS(Proc[[#This Row],[DateOpened]],TODAY()))-1,ABS(NETWORKDAYS(Proc[[#This Row],[DateOpened]],Proc[[#This Row],[DateClosed]]))-1)</f>
        <v>1</v>
      </c>
      <c r="R11299" s="140" t="s">
        <v>774</v>
      </c>
      <c r="S11299" s="155"/>
      <c r="T11299" s="155"/>
    </row>
    <row r="11300" spans="1:20">
      <c r="A11300" s="164" t="s">
        <v>13750</v>
      </c>
      <c r="B11300" s="155" t="str">
        <f>IFERROR(VLOOKUP(Proc[[#This Row],[App]],Table2[],3,0),"open")</f>
        <v>open</v>
      </c>
      <c r="C11300" s="164" t="s">
        <v>370</v>
      </c>
      <c r="D11300" t="s">
        <v>13641</v>
      </c>
      <c r="E11300" t="s">
        <v>13784</v>
      </c>
      <c r="F11300" s="155" t="s">
        <v>13801</v>
      </c>
      <c r="G11300" s="164" t="s">
        <v>406</v>
      </c>
      <c r="H11300" s="155" t="str">
        <f>IF(Proc[[#This Row],[type]]="LFF (MDG-F)",MID(Proc[[#This Row],[Obj]],13,10),"")</f>
        <v>DE10B02580</v>
      </c>
      <c r="I11300" s="164"/>
      <c r="J11300" s="155" t="b">
        <f>Proc[[#This Row],[Requested]]=Proc[[#This Row],[CurrentParent]]</f>
        <v>0</v>
      </c>
      <c r="K11300" s="155" t="str">
        <f>IF(Proc[[#This Row],[Author]]="Marcela Urrego",VLOOKUP(LEFT(Proc[[#This Row],[Requested]],1),Table3[#All],2,0),VLOOKUP(Proc[[#This Row],[Author]],Table4[],2,0))</f>
        <v>EL</v>
      </c>
      <c r="L11300" s="155"/>
      <c r="M11300" s="140">
        <v>46139</v>
      </c>
      <c r="N11300" s="140"/>
      <c r="O11300" s="140"/>
      <c r="P11300" s="140" t="str">
        <f ca="1">IF(Proc[[#This Row],[DaysAgeing]]&gt;5,"yep","on track")</f>
        <v>on track</v>
      </c>
      <c r="Q11300" s="2">
        <f ca="1">IF(Proc[[#This Row],[DateClosed]]="",ABS(NETWORKDAYS(Proc[[#This Row],[DateOpened]],TODAY()))-1,ABS(NETWORKDAYS(Proc[[#This Row],[DateOpened]],Proc[[#This Row],[DateClosed]]))-1)</f>
        <v>1</v>
      </c>
      <c r="R11300" s="140" t="s">
        <v>774</v>
      </c>
      <c r="S11300" s="155"/>
      <c r="T11300" s="155"/>
    </row>
    <row r="11301" spans="1:20">
      <c r="A11301" s="164" t="s">
        <v>13750</v>
      </c>
      <c r="B11301" s="155" t="str">
        <f>IFERROR(VLOOKUP(Proc[[#This Row],[App]],Table2[],3,0),"open")</f>
        <v>open</v>
      </c>
      <c r="C11301" s="164" t="s">
        <v>370</v>
      </c>
      <c r="D11301" t="s">
        <v>13642</v>
      </c>
      <c r="E11301" t="s">
        <v>13784</v>
      </c>
      <c r="F11301" s="155" t="s">
        <v>13802</v>
      </c>
      <c r="G11301" s="164" t="s">
        <v>406</v>
      </c>
      <c r="H11301" s="155" t="str">
        <f>IF(Proc[[#This Row],[type]]="LFF (MDG-F)",MID(Proc[[#This Row],[Obj]],13,10),"")</f>
        <v>DE10B02111</v>
      </c>
      <c r="I11301" s="164"/>
      <c r="J11301" s="155" t="b">
        <f>Proc[[#This Row],[Requested]]=Proc[[#This Row],[CurrentParent]]</f>
        <v>0</v>
      </c>
      <c r="K11301" s="155" t="str">
        <f>IF(Proc[[#This Row],[Author]]="Marcela Urrego",VLOOKUP(LEFT(Proc[[#This Row],[Requested]],1),Table3[#All],2,0),VLOOKUP(Proc[[#This Row],[Author]],Table4[],2,0))</f>
        <v>EL</v>
      </c>
      <c r="L11301" s="155"/>
      <c r="M11301" s="140">
        <v>46139</v>
      </c>
      <c r="N11301" s="140"/>
      <c r="O11301" s="140"/>
      <c r="P11301" s="140" t="str">
        <f ca="1">IF(Proc[[#This Row],[DaysAgeing]]&gt;5,"yep","on track")</f>
        <v>on track</v>
      </c>
      <c r="Q11301" s="2">
        <f ca="1">IF(Proc[[#This Row],[DateClosed]]="",ABS(NETWORKDAYS(Proc[[#This Row],[DateOpened]],TODAY()))-1,ABS(NETWORKDAYS(Proc[[#This Row],[DateOpened]],Proc[[#This Row],[DateClosed]]))-1)</f>
        <v>1</v>
      </c>
      <c r="R11301" s="140" t="s">
        <v>774</v>
      </c>
      <c r="S11301" s="155"/>
      <c r="T11301" s="155"/>
    </row>
    <row r="11302" spans="1:20">
      <c r="A11302" s="164" t="s">
        <v>13750</v>
      </c>
      <c r="B11302" s="155" t="str">
        <f>IFERROR(VLOOKUP(Proc[[#This Row],[App]],Table2[],3,0),"open")</f>
        <v>open</v>
      </c>
      <c r="C11302" s="164" t="s">
        <v>370</v>
      </c>
      <c r="D11302" t="s">
        <v>13643</v>
      </c>
      <c r="E11302" t="s">
        <v>13784</v>
      </c>
      <c r="F11302" s="155" t="s">
        <v>13802</v>
      </c>
      <c r="G11302" s="164" t="s">
        <v>406</v>
      </c>
      <c r="H11302" s="155" t="str">
        <f>IF(Proc[[#This Row],[type]]="LFF (MDG-F)",MID(Proc[[#This Row],[Obj]],13,10),"")</f>
        <v>DE10B02112</v>
      </c>
      <c r="I11302" s="164"/>
      <c r="J11302" s="155" t="b">
        <f>Proc[[#This Row],[Requested]]=Proc[[#This Row],[CurrentParent]]</f>
        <v>0</v>
      </c>
      <c r="K11302" s="155" t="str">
        <f>IF(Proc[[#This Row],[Author]]="Marcela Urrego",VLOOKUP(LEFT(Proc[[#This Row],[Requested]],1),Table3[#All],2,0),VLOOKUP(Proc[[#This Row],[Author]],Table4[],2,0))</f>
        <v>EL</v>
      </c>
      <c r="L11302" s="155"/>
      <c r="M11302" s="140">
        <v>46139</v>
      </c>
      <c r="N11302" s="140"/>
      <c r="O11302" s="140"/>
      <c r="P11302" s="140" t="str">
        <f ca="1">IF(Proc[[#This Row],[DaysAgeing]]&gt;5,"yep","on track")</f>
        <v>on track</v>
      </c>
      <c r="Q11302" s="2">
        <f ca="1">IF(Proc[[#This Row],[DateClosed]]="",ABS(NETWORKDAYS(Proc[[#This Row],[DateOpened]],TODAY()))-1,ABS(NETWORKDAYS(Proc[[#This Row],[DateOpened]],Proc[[#This Row],[DateClosed]]))-1)</f>
        <v>1</v>
      </c>
      <c r="R11302" s="140" t="s">
        <v>774</v>
      </c>
      <c r="S11302" s="155"/>
      <c r="T11302" s="155"/>
    </row>
    <row r="11303" spans="1:20">
      <c r="A11303" s="164" t="s">
        <v>13750</v>
      </c>
      <c r="B11303" s="155" t="str">
        <f>IFERROR(VLOOKUP(Proc[[#This Row],[App]],Table2[],3,0),"open")</f>
        <v>open</v>
      </c>
      <c r="C11303" s="164" t="s">
        <v>370</v>
      </c>
      <c r="D11303" t="s">
        <v>13644</v>
      </c>
      <c r="E11303" t="s">
        <v>13784</v>
      </c>
      <c r="F11303" s="155" t="s">
        <v>13802</v>
      </c>
      <c r="G11303" s="164" t="s">
        <v>406</v>
      </c>
      <c r="H11303" s="155" t="str">
        <f>IF(Proc[[#This Row],[type]]="LFF (MDG-F)",MID(Proc[[#This Row],[Obj]],13,10),"")</f>
        <v>DE10B02121</v>
      </c>
      <c r="I11303" s="164"/>
      <c r="J11303" s="155" t="b">
        <f>Proc[[#This Row],[Requested]]=Proc[[#This Row],[CurrentParent]]</f>
        <v>0</v>
      </c>
      <c r="K11303" s="155" t="str">
        <f>IF(Proc[[#This Row],[Author]]="Marcela Urrego",VLOOKUP(LEFT(Proc[[#This Row],[Requested]],1),Table3[#All],2,0),VLOOKUP(Proc[[#This Row],[Author]],Table4[],2,0))</f>
        <v>EL</v>
      </c>
      <c r="L11303" s="155"/>
      <c r="M11303" s="140">
        <v>46139</v>
      </c>
      <c r="N11303" s="140"/>
      <c r="O11303" s="140"/>
      <c r="P11303" s="140" t="str">
        <f ca="1">IF(Proc[[#This Row],[DaysAgeing]]&gt;5,"yep","on track")</f>
        <v>on track</v>
      </c>
      <c r="Q11303" s="2">
        <f ca="1">IF(Proc[[#This Row],[DateClosed]]="",ABS(NETWORKDAYS(Proc[[#This Row],[DateOpened]],TODAY()))-1,ABS(NETWORKDAYS(Proc[[#This Row],[DateOpened]],Proc[[#This Row],[DateClosed]]))-1)</f>
        <v>1</v>
      </c>
      <c r="R11303" s="140" t="s">
        <v>774</v>
      </c>
      <c r="S11303" s="155"/>
      <c r="T11303" s="155"/>
    </row>
    <row r="11304" spans="1:20">
      <c r="A11304" s="164" t="s">
        <v>13750</v>
      </c>
      <c r="B11304" s="155" t="str">
        <f>IFERROR(VLOOKUP(Proc[[#This Row],[App]],Table2[],3,0),"open")</f>
        <v>open</v>
      </c>
      <c r="C11304" s="164" t="s">
        <v>370</v>
      </c>
      <c r="D11304" t="s">
        <v>13645</v>
      </c>
      <c r="E11304" t="s">
        <v>13784</v>
      </c>
      <c r="F11304" s="155" t="s">
        <v>13802</v>
      </c>
      <c r="G11304" s="164" t="s">
        <v>406</v>
      </c>
      <c r="H11304" s="155" t="str">
        <f>IF(Proc[[#This Row],[type]]="LFF (MDG-F)",MID(Proc[[#This Row],[Obj]],13,10),"")</f>
        <v>DE10B02131</v>
      </c>
      <c r="I11304" s="164"/>
      <c r="J11304" s="155" t="b">
        <f>Proc[[#This Row],[Requested]]=Proc[[#This Row],[CurrentParent]]</f>
        <v>0</v>
      </c>
      <c r="K11304" s="155" t="str">
        <f>IF(Proc[[#This Row],[Author]]="Marcela Urrego",VLOOKUP(LEFT(Proc[[#This Row],[Requested]],1),Table3[#All],2,0),VLOOKUP(Proc[[#This Row],[Author]],Table4[],2,0))</f>
        <v>EL</v>
      </c>
      <c r="L11304" s="155"/>
      <c r="M11304" s="140">
        <v>46139</v>
      </c>
      <c r="N11304" s="140"/>
      <c r="O11304" s="140"/>
      <c r="P11304" s="140" t="str">
        <f ca="1">IF(Proc[[#This Row],[DaysAgeing]]&gt;5,"yep","on track")</f>
        <v>on track</v>
      </c>
      <c r="Q11304" s="2">
        <f ca="1">IF(Proc[[#This Row],[DateClosed]]="",ABS(NETWORKDAYS(Proc[[#This Row],[DateOpened]],TODAY()))-1,ABS(NETWORKDAYS(Proc[[#This Row],[DateOpened]],Proc[[#This Row],[DateClosed]]))-1)</f>
        <v>1</v>
      </c>
      <c r="R11304" s="140" t="s">
        <v>774</v>
      </c>
      <c r="S11304" s="155"/>
      <c r="T11304" s="155"/>
    </row>
    <row r="11305" spans="1:20">
      <c r="A11305" s="164" t="s">
        <v>13750</v>
      </c>
      <c r="B11305" s="155" t="str">
        <f>IFERROR(VLOOKUP(Proc[[#This Row],[App]],Table2[],3,0),"open")</f>
        <v>open</v>
      </c>
      <c r="C11305" s="164" t="s">
        <v>370</v>
      </c>
      <c r="D11305" t="s">
        <v>13646</v>
      </c>
      <c r="E11305" t="s">
        <v>13784</v>
      </c>
      <c r="F11305" s="155" t="s">
        <v>13802</v>
      </c>
      <c r="G11305" s="164" t="s">
        <v>406</v>
      </c>
      <c r="H11305" s="155" t="str">
        <f>IF(Proc[[#This Row],[type]]="LFF (MDG-F)",MID(Proc[[#This Row],[Obj]],13,10),"")</f>
        <v>DE10B02133</v>
      </c>
      <c r="I11305" s="164"/>
      <c r="J11305" s="155" t="b">
        <f>Proc[[#This Row],[Requested]]=Proc[[#This Row],[CurrentParent]]</f>
        <v>0</v>
      </c>
      <c r="K11305" s="155" t="str">
        <f>IF(Proc[[#This Row],[Author]]="Marcela Urrego",VLOOKUP(LEFT(Proc[[#This Row],[Requested]],1),Table3[#All],2,0),VLOOKUP(Proc[[#This Row],[Author]],Table4[],2,0))</f>
        <v>EL</v>
      </c>
      <c r="L11305" s="155"/>
      <c r="M11305" s="140">
        <v>46139</v>
      </c>
      <c r="N11305" s="140"/>
      <c r="O11305" s="140"/>
      <c r="P11305" s="140" t="str">
        <f ca="1">IF(Proc[[#This Row],[DaysAgeing]]&gt;5,"yep","on track")</f>
        <v>on track</v>
      </c>
      <c r="Q11305" s="2">
        <f ca="1">IF(Proc[[#This Row],[DateClosed]]="",ABS(NETWORKDAYS(Proc[[#This Row],[DateOpened]],TODAY()))-1,ABS(NETWORKDAYS(Proc[[#This Row],[DateOpened]],Proc[[#This Row],[DateClosed]]))-1)</f>
        <v>1</v>
      </c>
      <c r="R11305" s="140" t="s">
        <v>774</v>
      </c>
      <c r="S11305" s="155"/>
      <c r="T11305" s="155"/>
    </row>
    <row r="11306" spans="1:20">
      <c r="A11306" s="164" t="s">
        <v>13750</v>
      </c>
      <c r="B11306" s="155" t="str">
        <f>IFERROR(VLOOKUP(Proc[[#This Row],[App]],Table2[],3,0),"open")</f>
        <v>open</v>
      </c>
      <c r="C11306" s="164" t="s">
        <v>370</v>
      </c>
      <c r="D11306" t="s">
        <v>13647</v>
      </c>
      <c r="E11306" t="s">
        <v>13784</v>
      </c>
      <c r="F11306" s="155" t="s">
        <v>13802</v>
      </c>
      <c r="G11306" s="164" t="s">
        <v>406</v>
      </c>
      <c r="H11306" s="155" t="str">
        <f>IF(Proc[[#This Row],[type]]="LFF (MDG-F)",MID(Proc[[#This Row],[Obj]],13,10),"")</f>
        <v>DE10B02141</v>
      </c>
      <c r="I11306" s="164"/>
      <c r="J11306" s="155" t="b">
        <f>Proc[[#This Row],[Requested]]=Proc[[#This Row],[CurrentParent]]</f>
        <v>0</v>
      </c>
      <c r="K11306" s="155" t="str">
        <f>IF(Proc[[#This Row],[Author]]="Marcela Urrego",VLOOKUP(LEFT(Proc[[#This Row],[Requested]],1),Table3[#All],2,0),VLOOKUP(Proc[[#This Row],[Author]],Table4[],2,0))</f>
        <v>EL</v>
      </c>
      <c r="L11306" s="155"/>
      <c r="M11306" s="140">
        <v>46139</v>
      </c>
      <c r="N11306" s="140"/>
      <c r="O11306" s="140"/>
      <c r="P11306" s="140" t="str">
        <f ca="1">IF(Proc[[#This Row],[DaysAgeing]]&gt;5,"yep","on track")</f>
        <v>on track</v>
      </c>
      <c r="Q11306" s="2">
        <f ca="1">IF(Proc[[#This Row],[DateClosed]]="",ABS(NETWORKDAYS(Proc[[#This Row],[DateOpened]],TODAY()))-1,ABS(NETWORKDAYS(Proc[[#This Row],[DateOpened]],Proc[[#This Row],[DateClosed]]))-1)</f>
        <v>1</v>
      </c>
      <c r="R11306" s="140" t="s">
        <v>774</v>
      </c>
      <c r="S11306" s="155"/>
      <c r="T11306" s="155"/>
    </row>
    <row r="11307" spans="1:20">
      <c r="A11307" s="164" t="s">
        <v>13750</v>
      </c>
      <c r="B11307" s="155" t="str">
        <f>IFERROR(VLOOKUP(Proc[[#This Row],[App]],Table2[],3,0),"open")</f>
        <v>open</v>
      </c>
      <c r="C11307" s="164" t="s">
        <v>370</v>
      </c>
      <c r="D11307" t="s">
        <v>13648</v>
      </c>
      <c r="E11307" t="s">
        <v>13784</v>
      </c>
      <c r="F11307" s="155" t="s">
        <v>13802</v>
      </c>
      <c r="G11307" s="164" t="s">
        <v>406</v>
      </c>
      <c r="H11307" s="155" t="str">
        <f>IF(Proc[[#This Row],[type]]="LFF (MDG-F)",MID(Proc[[#This Row],[Obj]],13,10),"")</f>
        <v>DE10B02146</v>
      </c>
      <c r="I11307" s="164"/>
      <c r="J11307" s="155" t="b">
        <f>Proc[[#This Row],[Requested]]=Proc[[#This Row],[CurrentParent]]</f>
        <v>0</v>
      </c>
      <c r="K11307" s="155" t="str">
        <f>IF(Proc[[#This Row],[Author]]="Marcela Urrego",VLOOKUP(LEFT(Proc[[#This Row],[Requested]],1),Table3[#All],2,0),VLOOKUP(Proc[[#This Row],[Author]],Table4[],2,0))</f>
        <v>EL</v>
      </c>
      <c r="L11307" s="155"/>
      <c r="M11307" s="140">
        <v>46139</v>
      </c>
      <c r="N11307" s="140"/>
      <c r="O11307" s="140"/>
      <c r="P11307" s="140" t="str">
        <f ca="1">IF(Proc[[#This Row],[DaysAgeing]]&gt;5,"yep","on track")</f>
        <v>on track</v>
      </c>
      <c r="Q11307" s="2">
        <f ca="1">IF(Proc[[#This Row],[DateClosed]]="",ABS(NETWORKDAYS(Proc[[#This Row],[DateOpened]],TODAY()))-1,ABS(NETWORKDAYS(Proc[[#This Row],[DateOpened]],Proc[[#This Row],[DateClosed]]))-1)</f>
        <v>1</v>
      </c>
      <c r="R11307" s="140" t="s">
        <v>774</v>
      </c>
      <c r="S11307" s="155"/>
      <c r="T11307" s="155"/>
    </row>
    <row r="11308" spans="1:20">
      <c r="A11308" s="164" t="s">
        <v>13750</v>
      </c>
      <c r="B11308" s="155" t="str">
        <f>IFERROR(VLOOKUP(Proc[[#This Row],[App]],Table2[],3,0),"open")</f>
        <v>open</v>
      </c>
      <c r="C11308" s="164" t="s">
        <v>370</v>
      </c>
      <c r="D11308" t="s">
        <v>13649</v>
      </c>
      <c r="E11308" t="s">
        <v>13784</v>
      </c>
      <c r="F11308" s="155" t="s">
        <v>13802</v>
      </c>
      <c r="G11308" s="164" t="s">
        <v>406</v>
      </c>
      <c r="H11308" s="155" t="str">
        <f>IF(Proc[[#This Row],[type]]="LFF (MDG-F)",MID(Proc[[#This Row],[Obj]],13,10),"")</f>
        <v>DE10B02180</v>
      </c>
      <c r="I11308" s="164"/>
      <c r="J11308" s="155" t="b">
        <f>Proc[[#This Row],[Requested]]=Proc[[#This Row],[CurrentParent]]</f>
        <v>0</v>
      </c>
      <c r="K11308" s="155" t="str">
        <f>IF(Proc[[#This Row],[Author]]="Marcela Urrego",VLOOKUP(LEFT(Proc[[#This Row],[Requested]],1),Table3[#All],2,0),VLOOKUP(Proc[[#This Row],[Author]],Table4[],2,0))</f>
        <v>EL</v>
      </c>
      <c r="L11308" s="155"/>
      <c r="M11308" s="140">
        <v>46139</v>
      </c>
      <c r="N11308" s="140"/>
      <c r="O11308" s="140"/>
      <c r="P11308" s="140" t="str">
        <f ca="1">IF(Proc[[#This Row],[DaysAgeing]]&gt;5,"yep","on track")</f>
        <v>on track</v>
      </c>
      <c r="Q11308" s="2">
        <f ca="1">IF(Proc[[#This Row],[DateClosed]]="",ABS(NETWORKDAYS(Proc[[#This Row],[DateOpened]],TODAY()))-1,ABS(NETWORKDAYS(Proc[[#This Row],[DateOpened]],Proc[[#This Row],[DateClosed]]))-1)</f>
        <v>1</v>
      </c>
      <c r="R11308" s="140" t="s">
        <v>774</v>
      </c>
      <c r="S11308" s="155"/>
      <c r="T11308" s="155"/>
    </row>
    <row r="11309" spans="1:20">
      <c r="A11309" s="164" t="s">
        <v>13750</v>
      </c>
      <c r="B11309" s="155" t="str">
        <f>IFERROR(VLOOKUP(Proc[[#This Row],[App]],Table2[],3,0),"open")</f>
        <v>open</v>
      </c>
      <c r="C11309" s="164" t="s">
        <v>370</v>
      </c>
      <c r="D11309" t="s">
        <v>13650</v>
      </c>
      <c r="E11309" t="s">
        <v>13784</v>
      </c>
      <c r="F11309" s="155" t="s">
        <v>13800</v>
      </c>
      <c r="G11309" s="164" t="s">
        <v>400</v>
      </c>
      <c r="H11309" s="155" t="str">
        <f>IF(Proc[[#This Row],[type]]="LFF (MDG-F)",MID(Proc[[#This Row],[Obj]],13,10),"")</f>
        <v/>
      </c>
      <c r="I11309" s="164"/>
      <c r="J11309" s="155" t="b">
        <f>Proc[[#This Row],[Requested]]=Proc[[#This Row],[CurrentParent]]</f>
        <v>0</v>
      </c>
      <c r="K11309" s="155" t="str">
        <f>IF(Proc[[#This Row],[Author]]="Marcela Urrego",VLOOKUP(LEFT(Proc[[#This Row],[Requested]],1),Table3[#All],2,0),VLOOKUP(Proc[[#This Row],[Author]],Table4[],2,0))</f>
        <v>EL</v>
      </c>
      <c r="L11309" s="155"/>
      <c r="M11309" s="140">
        <v>46139</v>
      </c>
      <c r="N11309" s="140"/>
      <c r="O11309" s="140"/>
      <c r="P11309" s="140" t="str">
        <f ca="1">IF(Proc[[#This Row],[DaysAgeing]]&gt;5,"yep","on track")</f>
        <v>on track</v>
      </c>
      <c r="Q11309" s="2">
        <f ca="1">IF(Proc[[#This Row],[DateClosed]]="",ABS(NETWORKDAYS(Proc[[#This Row],[DateOpened]],TODAY()))-1,ABS(NETWORKDAYS(Proc[[#This Row],[DateOpened]],Proc[[#This Row],[DateClosed]]))-1)</f>
        <v>1</v>
      </c>
      <c r="R11309" s="140" t="s">
        <v>774</v>
      </c>
      <c r="S11309" s="155"/>
      <c r="T11309" s="155"/>
    </row>
    <row r="11310" spans="1:20">
      <c r="A11310" s="164" t="s">
        <v>13750</v>
      </c>
      <c r="B11310" s="155" t="str">
        <f>IFERROR(VLOOKUP(Proc[[#This Row],[App]],Table2[],3,0),"open")</f>
        <v>open</v>
      </c>
      <c r="C11310" s="164" t="s">
        <v>370</v>
      </c>
      <c r="D11310" t="s">
        <v>13651</v>
      </c>
      <c r="E11310" t="s">
        <v>13784</v>
      </c>
      <c r="F11310" s="155" t="s">
        <v>13800</v>
      </c>
      <c r="G11310" s="164" t="s">
        <v>400</v>
      </c>
      <c r="H11310" s="155" t="str">
        <f>IF(Proc[[#This Row],[type]]="LFF (MDG-F)",MID(Proc[[#This Row],[Obj]],13,10),"")</f>
        <v/>
      </c>
      <c r="I11310" s="164"/>
      <c r="J11310" s="155" t="b">
        <f>Proc[[#This Row],[Requested]]=Proc[[#This Row],[CurrentParent]]</f>
        <v>0</v>
      </c>
      <c r="K11310" s="155" t="str">
        <f>IF(Proc[[#This Row],[Author]]="Marcela Urrego",VLOOKUP(LEFT(Proc[[#This Row],[Requested]],1),Table3[#All],2,0),VLOOKUP(Proc[[#This Row],[Author]],Table4[],2,0))</f>
        <v>EL</v>
      </c>
      <c r="L11310" s="155"/>
      <c r="M11310" s="140">
        <v>46139</v>
      </c>
      <c r="N11310" s="140"/>
      <c r="O11310" s="140"/>
      <c r="P11310" s="140" t="str">
        <f ca="1">IF(Proc[[#This Row],[DaysAgeing]]&gt;5,"yep","on track")</f>
        <v>on track</v>
      </c>
      <c r="Q11310" s="2">
        <f ca="1">IF(Proc[[#This Row],[DateClosed]]="",ABS(NETWORKDAYS(Proc[[#This Row],[DateOpened]],TODAY()))-1,ABS(NETWORKDAYS(Proc[[#This Row],[DateOpened]],Proc[[#This Row],[DateClosed]]))-1)</f>
        <v>1</v>
      </c>
      <c r="R11310" s="140" t="s">
        <v>774</v>
      </c>
      <c r="S11310" s="155"/>
      <c r="T11310" s="155"/>
    </row>
    <row r="11311" spans="1:20">
      <c r="A11311" s="164" t="s">
        <v>13750</v>
      </c>
      <c r="B11311" s="155" t="str">
        <f>IFERROR(VLOOKUP(Proc[[#This Row],[App]],Table2[],3,0),"open")</f>
        <v>open</v>
      </c>
      <c r="C11311" s="164" t="s">
        <v>370</v>
      </c>
      <c r="D11311" t="s">
        <v>13652</v>
      </c>
      <c r="E11311" t="s">
        <v>13784</v>
      </c>
      <c r="F11311" s="155" t="s">
        <v>13791</v>
      </c>
      <c r="G11311" s="164" t="s">
        <v>406</v>
      </c>
      <c r="H11311" s="155" t="str">
        <f>IF(Proc[[#This Row],[type]]="LFF (MDG-F)",MID(Proc[[#This Row],[Obj]],13,10),"")</f>
        <v>DE10B02000</v>
      </c>
      <c r="I11311" s="164"/>
      <c r="J11311" s="155" t="b">
        <f>Proc[[#This Row],[Requested]]=Proc[[#This Row],[CurrentParent]]</f>
        <v>0</v>
      </c>
      <c r="K11311" s="155" t="str">
        <f>IF(Proc[[#This Row],[Author]]="Marcela Urrego",VLOOKUP(LEFT(Proc[[#This Row],[Requested]],1),Table3[#All],2,0),VLOOKUP(Proc[[#This Row],[Author]],Table4[],2,0))</f>
        <v>EL</v>
      </c>
      <c r="L11311" s="155"/>
      <c r="M11311" s="140">
        <v>46139</v>
      </c>
      <c r="N11311" s="140"/>
      <c r="O11311" s="140"/>
      <c r="P11311" s="140" t="str">
        <f ca="1">IF(Proc[[#This Row],[DaysAgeing]]&gt;5,"yep","on track")</f>
        <v>on track</v>
      </c>
      <c r="Q11311" s="2">
        <f ca="1">IF(Proc[[#This Row],[DateClosed]]="",ABS(NETWORKDAYS(Proc[[#This Row],[DateOpened]],TODAY()))-1,ABS(NETWORKDAYS(Proc[[#This Row],[DateOpened]],Proc[[#This Row],[DateClosed]]))-1)</f>
        <v>1</v>
      </c>
      <c r="R11311" s="140" t="s">
        <v>774</v>
      </c>
      <c r="S11311" s="155"/>
      <c r="T11311" s="155"/>
    </row>
    <row r="11312" spans="1:20">
      <c r="A11312" s="164" t="s">
        <v>13750</v>
      </c>
      <c r="B11312" s="155" t="str">
        <f>IFERROR(VLOOKUP(Proc[[#This Row],[App]],Table2[],3,0),"open")</f>
        <v>open</v>
      </c>
      <c r="C11312" s="164" t="s">
        <v>370</v>
      </c>
      <c r="D11312" t="s">
        <v>13653</v>
      </c>
      <c r="E11312" t="s">
        <v>13784</v>
      </c>
      <c r="F11312" s="155" t="s">
        <v>5541</v>
      </c>
      <c r="G11312" s="164" t="s">
        <v>406</v>
      </c>
      <c r="H11312" s="155" t="str">
        <f>IF(Proc[[#This Row],[type]]="LFF (MDG-F)",MID(Proc[[#This Row],[Obj]],13,10),"")</f>
        <v>DE10B02070</v>
      </c>
      <c r="I11312" s="164"/>
      <c r="J11312" s="155" t="b">
        <f>Proc[[#This Row],[Requested]]=Proc[[#This Row],[CurrentParent]]</f>
        <v>0</v>
      </c>
      <c r="K11312" s="155" t="str">
        <f>IF(Proc[[#This Row],[Author]]="Marcela Urrego",VLOOKUP(LEFT(Proc[[#This Row],[Requested]],1),Table3[#All],2,0),VLOOKUP(Proc[[#This Row],[Author]],Table4[],2,0))</f>
        <v>EL</v>
      </c>
      <c r="L11312" s="155"/>
      <c r="M11312" s="140">
        <v>46139</v>
      </c>
      <c r="N11312" s="140"/>
      <c r="O11312" s="140"/>
      <c r="P11312" s="140" t="str">
        <f ca="1">IF(Proc[[#This Row],[DaysAgeing]]&gt;5,"yep","on track")</f>
        <v>on track</v>
      </c>
      <c r="Q11312" s="2">
        <f ca="1">IF(Proc[[#This Row],[DateClosed]]="",ABS(NETWORKDAYS(Proc[[#This Row],[DateOpened]],TODAY()))-1,ABS(NETWORKDAYS(Proc[[#This Row],[DateOpened]],Proc[[#This Row],[DateClosed]]))-1)</f>
        <v>1</v>
      </c>
      <c r="R11312" s="140" t="s">
        <v>774</v>
      </c>
      <c r="S11312" s="155"/>
      <c r="T11312" s="155"/>
    </row>
    <row r="11313" spans="1:20">
      <c r="A11313" s="164" t="s">
        <v>13750</v>
      </c>
      <c r="B11313" s="155" t="str">
        <f>IFERROR(VLOOKUP(Proc[[#This Row],[App]],Table2[],3,0),"open")</f>
        <v>open</v>
      </c>
      <c r="C11313" s="164" t="s">
        <v>370</v>
      </c>
      <c r="D11313" t="s">
        <v>13654</v>
      </c>
      <c r="E11313" t="s">
        <v>13784</v>
      </c>
      <c r="F11313" s="155" t="s">
        <v>5541</v>
      </c>
      <c r="G11313" s="164" t="s">
        <v>406</v>
      </c>
      <c r="H11313" s="155" t="str">
        <f>IF(Proc[[#This Row],[type]]="LFF (MDG-F)",MID(Proc[[#This Row],[Obj]],13,10),"")</f>
        <v>DE10B02075</v>
      </c>
      <c r="I11313" s="164"/>
      <c r="J11313" s="155" t="b">
        <f>Proc[[#This Row],[Requested]]=Proc[[#This Row],[CurrentParent]]</f>
        <v>0</v>
      </c>
      <c r="K11313" s="155" t="str">
        <f>IF(Proc[[#This Row],[Author]]="Marcela Urrego",VLOOKUP(LEFT(Proc[[#This Row],[Requested]],1),Table3[#All],2,0),VLOOKUP(Proc[[#This Row],[Author]],Table4[],2,0))</f>
        <v>EL</v>
      </c>
      <c r="L11313" s="155"/>
      <c r="M11313" s="140">
        <v>46139</v>
      </c>
      <c r="N11313" s="140"/>
      <c r="O11313" s="140"/>
      <c r="P11313" s="140" t="str">
        <f ca="1">IF(Proc[[#This Row],[DaysAgeing]]&gt;5,"yep","on track")</f>
        <v>on track</v>
      </c>
      <c r="Q11313" s="2">
        <f ca="1">IF(Proc[[#This Row],[DateClosed]]="",ABS(NETWORKDAYS(Proc[[#This Row],[DateOpened]],TODAY()))-1,ABS(NETWORKDAYS(Proc[[#This Row],[DateOpened]],Proc[[#This Row],[DateClosed]]))-1)</f>
        <v>1</v>
      </c>
      <c r="R11313" s="140" t="s">
        <v>774</v>
      </c>
      <c r="S11313" s="155"/>
      <c r="T11313" s="155"/>
    </row>
    <row r="11314" spans="1:20">
      <c r="A11314" s="164" t="s">
        <v>13750</v>
      </c>
      <c r="B11314" s="155" t="str">
        <f>IFERROR(VLOOKUP(Proc[[#This Row],[App]],Table2[],3,0),"open")</f>
        <v>open</v>
      </c>
      <c r="C11314" s="164" t="s">
        <v>370</v>
      </c>
      <c r="D11314" t="s">
        <v>13655</v>
      </c>
      <c r="E11314" t="s">
        <v>13784</v>
      </c>
      <c r="F11314" s="155" t="s">
        <v>13803</v>
      </c>
      <c r="G11314" s="164" t="s">
        <v>406</v>
      </c>
      <c r="H11314" s="155" t="str">
        <f>IF(Proc[[#This Row],[type]]="LFF (MDG-F)",MID(Proc[[#This Row],[Obj]],13,10),"")</f>
        <v>DE10B03000</v>
      </c>
      <c r="I11314" s="164"/>
      <c r="J11314" s="155" t="b">
        <f>Proc[[#This Row],[Requested]]=Proc[[#This Row],[CurrentParent]]</f>
        <v>0</v>
      </c>
      <c r="K11314" s="155" t="str">
        <f>IF(Proc[[#This Row],[Author]]="Marcela Urrego",VLOOKUP(LEFT(Proc[[#This Row],[Requested]],1),Table3[#All],2,0),VLOOKUP(Proc[[#This Row],[Author]],Table4[],2,0))</f>
        <v>EL</v>
      </c>
      <c r="L11314" s="155"/>
      <c r="M11314" s="140">
        <v>46139</v>
      </c>
      <c r="N11314" s="140"/>
      <c r="O11314" s="140"/>
      <c r="P11314" s="140" t="str">
        <f ca="1">IF(Proc[[#This Row],[DaysAgeing]]&gt;5,"yep","on track")</f>
        <v>on track</v>
      </c>
      <c r="Q11314" s="2">
        <f ca="1">IF(Proc[[#This Row],[DateClosed]]="",ABS(NETWORKDAYS(Proc[[#This Row],[DateOpened]],TODAY()))-1,ABS(NETWORKDAYS(Proc[[#This Row],[DateOpened]],Proc[[#This Row],[DateClosed]]))-1)</f>
        <v>1</v>
      </c>
      <c r="R11314" s="140" t="s">
        <v>774</v>
      </c>
      <c r="S11314" s="155"/>
      <c r="T11314" s="155"/>
    </row>
    <row r="11315" spans="1:20">
      <c r="A11315" s="164" t="s">
        <v>13750</v>
      </c>
      <c r="B11315" s="155" t="str">
        <f>IFERROR(VLOOKUP(Proc[[#This Row],[App]],Table2[],3,0),"open")</f>
        <v>open</v>
      </c>
      <c r="C11315" s="164" t="s">
        <v>370</v>
      </c>
      <c r="D11315" t="s">
        <v>13656</v>
      </c>
      <c r="E11315" t="s">
        <v>13784</v>
      </c>
      <c r="F11315" s="155" t="s">
        <v>13803</v>
      </c>
      <c r="G11315" s="164" t="s">
        <v>406</v>
      </c>
      <c r="H11315" s="155" t="str">
        <f>IF(Proc[[#This Row],[type]]="LFF (MDG-F)",MID(Proc[[#This Row],[Obj]],13,10),"")</f>
        <v>DE10B03001</v>
      </c>
      <c r="I11315" s="164"/>
      <c r="J11315" s="155" t="b">
        <f>Proc[[#This Row],[Requested]]=Proc[[#This Row],[CurrentParent]]</f>
        <v>0</v>
      </c>
      <c r="K11315" s="155" t="str">
        <f>IF(Proc[[#This Row],[Author]]="Marcela Urrego",VLOOKUP(LEFT(Proc[[#This Row],[Requested]],1),Table3[#All],2,0),VLOOKUP(Proc[[#This Row],[Author]],Table4[],2,0))</f>
        <v>EL</v>
      </c>
      <c r="L11315" s="155"/>
      <c r="M11315" s="140">
        <v>46139</v>
      </c>
      <c r="N11315" s="140"/>
      <c r="O11315" s="140"/>
      <c r="P11315" s="140" t="str">
        <f ca="1">IF(Proc[[#This Row],[DaysAgeing]]&gt;5,"yep","on track")</f>
        <v>on track</v>
      </c>
      <c r="Q11315" s="2">
        <f ca="1">IF(Proc[[#This Row],[DateClosed]]="",ABS(NETWORKDAYS(Proc[[#This Row],[DateOpened]],TODAY()))-1,ABS(NETWORKDAYS(Proc[[#This Row],[DateOpened]],Proc[[#This Row],[DateClosed]]))-1)</f>
        <v>1</v>
      </c>
      <c r="R11315" s="140" t="s">
        <v>774</v>
      </c>
      <c r="S11315" s="155"/>
      <c r="T11315" s="155"/>
    </row>
    <row r="11316" spans="1:20">
      <c r="A11316" s="164" t="s">
        <v>13750</v>
      </c>
      <c r="B11316" s="155" t="str">
        <f>IFERROR(VLOOKUP(Proc[[#This Row],[App]],Table2[],3,0),"open")</f>
        <v>open</v>
      </c>
      <c r="C11316" s="164" t="s">
        <v>370</v>
      </c>
      <c r="D11316" t="s">
        <v>13657</v>
      </c>
      <c r="E11316" t="s">
        <v>13784</v>
      </c>
      <c r="F11316" s="155" t="s">
        <v>13804</v>
      </c>
      <c r="G11316" s="164" t="s">
        <v>406</v>
      </c>
      <c r="H11316" s="155" t="str">
        <f>IF(Proc[[#This Row],[type]]="LFF (MDG-F)",MID(Proc[[#This Row],[Obj]],13,10),"")</f>
        <v>DE10B03025</v>
      </c>
      <c r="I11316" s="164"/>
      <c r="J11316" s="155" t="b">
        <f>Proc[[#This Row],[Requested]]=Proc[[#This Row],[CurrentParent]]</f>
        <v>0</v>
      </c>
      <c r="K11316" s="155" t="str">
        <f>IF(Proc[[#This Row],[Author]]="Marcela Urrego",VLOOKUP(LEFT(Proc[[#This Row],[Requested]],1),Table3[#All],2,0),VLOOKUP(Proc[[#This Row],[Author]],Table4[],2,0))</f>
        <v>EL</v>
      </c>
      <c r="L11316" s="155"/>
      <c r="M11316" s="140">
        <v>46139</v>
      </c>
      <c r="N11316" s="140"/>
      <c r="O11316" s="140"/>
      <c r="P11316" s="140" t="str">
        <f ca="1">IF(Proc[[#This Row],[DaysAgeing]]&gt;5,"yep","on track")</f>
        <v>on track</v>
      </c>
      <c r="Q11316" s="2">
        <f ca="1">IF(Proc[[#This Row],[DateClosed]]="",ABS(NETWORKDAYS(Proc[[#This Row],[DateOpened]],TODAY()))-1,ABS(NETWORKDAYS(Proc[[#This Row],[DateOpened]],Proc[[#This Row],[DateClosed]]))-1)</f>
        <v>1</v>
      </c>
      <c r="R11316" s="140" t="s">
        <v>774</v>
      </c>
      <c r="S11316" s="155"/>
      <c r="T11316" s="155"/>
    </row>
    <row r="11317" spans="1:20">
      <c r="A11317" s="164" t="s">
        <v>13750</v>
      </c>
      <c r="B11317" s="155" t="str">
        <f>IFERROR(VLOOKUP(Proc[[#This Row],[App]],Table2[],3,0),"open")</f>
        <v>open</v>
      </c>
      <c r="C11317" s="164" t="s">
        <v>370</v>
      </c>
      <c r="D11317" t="s">
        <v>13658</v>
      </c>
      <c r="E11317" t="s">
        <v>13784</v>
      </c>
      <c r="F11317" s="155" t="s">
        <v>13804</v>
      </c>
      <c r="G11317" s="164" t="s">
        <v>406</v>
      </c>
      <c r="H11317" s="155" t="str">
        <f>IF(Proc[[#This Row],[type]]="LFF (MDG-F)",MID(Proc[[#This Row],[Obj]],13,10),"")</f>
        <v>DE10B03032</v>
      </c>
      <c r="I11317" s="164"/>
      <c r="J11317" s="155" t="b">
        <f>Proc[[#This Row],[Requested]]=Proc[[#This Row],[CurrentParent]]</f>
        <v>0</v>
      </c>
      <c r="K11317" s="155" t="str">
        <f>IF(Proc[[#This Row],[Author]]="Marcela Urrego",VLOOKUP(LEFT(Proc[[#This Row],[Requested]],1),Table3[#All],2,0),VLOOKUP(Proc[[#This Row],[Author]],Table4[],2,0))</f>
        <v>EL</v>
      </c>
      <c r="L11317" s="155"/>
      <c r="M11317" s="140">
        <v>46139</v>
      </c>
      <c r="N11317" s="140"/>
      <c r="O11317" s="140"/>
      <c r="P11317" s="140" t="str">
        <f ca="1">IF(Proc[[#This Row],[DaysAgeing]]&gt;5,"yep","on track")</f>
        <v>on track</v>
      </c>
      <c r="Q11317" s="2">
        <f ca="1">IF(Proc[[#This Row],[DateClosed]]="",ABS(NETWORKDAYS(Proc[[#This Row],[DateOpened]],TODAY()))-1,ABS(NETWORKDAYS(Proc[[#This Row],[DateOpened]],Proc[[#This Row],[DateClosed]]))-1)</f>
        <v>1</v>
      </c>
      <c r="R11317" s="140" t="s">
        <v>774</v>
      </c>
      <c r="S11317" s="155"/>
      <c r="T11317" s="155"/>
    </row>
    <row r="11318" spans="1:20">
      <c r="A11318" s="164" t="s">
        <v>13750</v>
      </c>
      <c r="B11318" s="155" t="str">
        <f>IFERROR(VLOOKUP(Proc[[#This Row],[App]],Table2[],3,0),"open")</f>
        <v>open</v>
      </c>
      <c r="C11318" s="164" t="s">
        <v>370</v>
      </c>
      <c r="D11318" t="s">
        <v>13659</v>
      </c>
      <c r="E11318" t="s">
        <v>13784</v>
      </c>
      <c r="F11318" s="155" t="s">
        <v>13804</v>
      </c>
      <c r="G11318" s="164" t="s">
        <v>406</v>
      </c>
      <c r="H11318" s="155" t="str">
        <f>IF(Proc[[#This Row],[type]]="LFF (MDG-F)",MID(Proc[[#This Row],[Obj]],13,10),"")</f>
        <v>DE10B03035</v>
      </c>
      <c r="I11318" s="164"/>
      <c r="J11318" s="155" t="b">
        <f>Proc[[#This Row],[Requested]]=Proc[[#This Row],[CurrentParent]]</f>
        <v>0</v>
      </c>
      <c r="K11318" s="155" t="str">
        <f>IF(Proc[[#This Row],[Author]]="Marcela Urrego",VLOOKUP(LEFT(Proc[[#This Row],[Requested]],1),Table3[#All],2,0),VLOOKUP(Proc[[#This Row],[Author]],Table4[],2,0))</f>
        <v>EL</v>
      </c>
      <c r="L11318" s="155"/>
      <c r="M11318" s="140">
        <v>46139</v>
      </c>
      <c r="N11318" s="140"/>
      <c r="O11318" s="140"/>
      <c r="P11318" s="140" t="str">
        <f ca="1">IF(Proc[[#This Row],[DaysAgeing]]&gt;5,"yep","on track")</f>
        <v>on track</v>
      </c>
      <c r="Q11318" s="2">
        <f ca="1">IF(Proc[[#This Row],[DateClosed]]="",ABS(NETWORKDAYS(Proc[[#This Row],[DateOpened]],TODAY()))-1,ABS(NETWORKDAYS(Proc[[#This Row],[DateOpened]],Proc[[#This Row],[DateClosed]]))-1)</f>
        <v>1</v>
      </c>
      <c r="R11318" s="140" t="s">
        <v>774</v>
      </c>
      <c r="S11318" s="155"/>
      <c r="T11318" s="155"/>
    </row>
    <row r="11319" spans="1:20">
      <c r="A11319" s="164" t="s">
        <v>13750</v>
      </c>
      <c r="B11319" s="155" t="str">
        <f>IFERROR(VLOOKUP(Proc[[#This Row],[App]],Table2[],3,0),"open")</f>
        <v>open</v>
      </c>
      <c r="C11319" s="164" t="s">
        <v>370</v>
      </c>
      <c r="D11319" t="s">
        <v>13660</v>
      </c>
      <c r="E11319" t="s">
        <v>13784</v>
      </c>
      <c r="F11319" s="155" t="s">
        <v>13804</v>
      </c>
      <c r="G11319" s="164" t="s">
        <v>406</v>
      </c>
      <c r="H11319" s="155" t="str">
        <f>IF(Proc[[#This Row],[type]]="LFF (MDG-F)",MID(Proc[[#This Row],[Obj]],13,10),"")</f>
        <v>DE10B03036</v>
      </c>
      <c r="I11319" s="164"/>
      <c r="J11319" s="155" t="b">
        <f>Proc[[#This Row],[Requested]]=Proc[[#This Row],[CurrentParent]]</f>
        <v>0</v>
      </c>
      <c r="K11319" s="155" t="str">
        <f>IF(Proc[[#This Row],[Author]]="Marcela Urrego",VLOOKUP(LEFT(Proc[[#This Row],[Requested]],1),Table3[#All],2,0),VLOOKUP(Proc[[#This Row],[Author]],Table4[],2,0))</f>
        <v>EL</v>
      </c>
      <c r="L11319" s="155"/>
      <c r="M11319" s="140">
        <v>46139</v>
      </c>
      <c r="N11319" s="140"/>
      <c r="O11319" s="140"/>
      <c r="P11319" s="140" t="str">
        <f ca="1">IF(Proc[[#This Row],[DaysAgeing]]&gt;5,"yep","on track")</f>
        <v>on track</v>
      </c>
      <c r="Q11319" s="2">
        <f ca="1">IF(Proc[[#This Row],[DateClosed]]="",ABS(NETWORKDAYS(Proc[[#This Row],[DateOpened]],TODAY()))-1,ABS(NETWORKDAYS(Proc[[#This Row],[DateOpened]],Proc[[#This Row],[DateClosed]]))-1)</f>
        <v>1</v>
      </c>
      <c r="R11319" s="140" t="s">
        <v>774</v>
      </c>
      <c r="S11319" s="155"/>
      <c r="T11319" s="155"/>
    </row>
    <row r="11320" spans="1:20">
      <c r="A11320" s="164" t="s">
        <v>13750</v>
      </c>
      <c r="B11320" s="155" t="str">
        <f>IFERROR(VLOOKUP(Proc[[#This Row],[App]],Table2[],3,0),"open")</f>
        <v>open</v>
      </c>
      <c r="C11320" s="164" t="s">
        <v>370</v>
      </c>
      <c r="D11320" t="s">
        <v>13661</v>
      </c>
      <c r="E11320" t="s">
        <v>13784</v>
      </c>
      <c r="F11320" s="155" t="s">
        <v>13804</v>
      </c>
      <c r="G11320" s="164" t="s">
        <v>406</v>
      </c>
      <c r="H11320" s="155" t="str">
        <f>IF(Proc[[#This Row],[type]]="LFF (MDG-F)",MID(Proc[[#This Row],[Obj]],13,10),"")</f>
        <v>DE10B03045</v>
      </c>
      <c r="I11320" s="164"/>
      <c r="J11320" s="155" t="b">
        <f>Proc[[#This Row],[Requested]]=Proc[[#This Row],[CurrentParent]]</f>
        <v>0</v>
      </c>
      <c r="K11320" s="155" t="str">
        <f>IF(Proc[[#This Row],[Author]]="Marcela Urrego",VLOOKUP(LEFT(Proc[[#This Row],[Requested]],1),Table3[#All],2,0),VLOOKUP(Proc[[#This Row],[Author]],Table4[],2,0))</f>
        <v>EL</v>
      </c>
      <c r="L11320" s="155"/>
      <c r="M11320" s="140">
        <v>46139</v>
      </c>
      <c r="N11320" s="140"/>
      <c r="O11320" s="140"/>
      <c r="P11320" s="140" t="str">
        <f ca="1">IF(Proc[[#This Row],[DaysAgeing]]&gt;5,"yep","on track")</f>
        <v>on track</v>
      </c>
      <c r="Q11320" s="2">
        <f ca="1">IF(Proc[[#This Row],[DateClosed]]="",ABS(NETWORKDAYS(Proc[[#This Row],[DateOpened]],TODAY()))-1,ABS(NETWORKDAYS(Proc[[#This Row],[DateOpened]],Proc[[#This Row],[DateClosed]]))-1)</f>
        <v>1</v>
      </c>
      <c r="R11320" s="140" t="s">
        <v>774</v>
      </c>
      <c r="S11320" s="155"/>
      <c r="T11320" s="155"/>
    </row>
    <row r="11321" spans="1:20">
      <c r="A11321" s="164" t="s">
        <v>13750</v>
      </c>
      <c r="B11321" s="155" t="str">
        <f>IFERROR(VLOOKUP(Proc[[#This Row],[App]],Table2[],3,0),"open")</f>
        <v>open</v>
      </c>
      <c r="C11321" s="164" t="s">
        <v>370</v>
      </c>
      <c r="D11321" t="s">
        <v>13662</v>
      </c>
      <c r="E11321" t="s">
        <v>13784</v>
      </c>
      <c r="F11321" s="155" t="s">
        <v>13804</v>
      </c>
      <c r="G11321" s="164" t="s">
        <v>406</v>
      </c>
      <c r="H11321" s="155" t="str">
        <f>IF(Proc[[#This Row],[type]]="LFF (MDG-F)",MID(Proc[[#This Row],[Obj]],13,10),"")</f>
        <v>DE10B03051</v>
      </c>
      <c r="I11321" s="164"/>
      <c r="J11321" s="155" t="b">
        <f>Proc[[#This Row],[Requested]]=Proc[[#This Row],[CurrentParent]]</f>
        <v>0</v>
      </c>
      <c r="K11321" s="155" t="str">
        <f>IF(Proc[[#This Row],[Author]]="Marcela Urrego",VLOOKUP(LEFT(Proc[[#This Row],[Requested]],1),Table3[#All],2,0),VLOOKUP(Proc[[#This Row],[Author]],Table4[],2,0))</f>
        <v>EL</v>
      </c>
      <c r="L11321" s="155"/>
      <c r="M11321" s="140">
        <v>46139</v>
      </c>
      <c r="N11321" s="140"/>
      <c r="O11321" s="140"/>
      <c r="P11321" s="140" t="str">
        <f ca="1">IF(Proc[[#This Row],[DaysAgeing]]&gt;5,"yep","on track")</f>
        <v>on track</v>
      </c>
      <c r="Q11321" s="2">
        <f ca="1">IF(Proc[[#This Row],[DateClosed]]="",ABS(NETWORKDAYS(Proc[[#This Row],[DateOpened]],TODAY()))-1,ABS(NETWORKDAYS(Proc[[#This Row],[DateOpened]],Proc[[#This Row],[DateClosed]]))-1)</f>
        <v>1</v>
      </c>
      <c r="R11321" s="140" t="s">
        <v>774</v>
      </c>
      <c r="S11321" s="155"/>
      <c r="T11321" s="155"/>
    </row>
    <row r="11322" spans="1:20">
      <c r="A11322" s="164" t="s">
        <v>13750</v>
      </c>
      <c r="B11322" s="155" t="str">
        <f>IFERROR(VLOOKUP(Proc[[#This Row],[App]],Table2[],3,0),"open")</f>
        <v>open</v>
      </c>
      <c r="C11322" s="164" t="s">
        <v>370</v>
      </c>
      <c r="D11322" t="s">
        <v>13663</v>
      </c>
      <c r="E11322" t="s">
        <v>13784</v>
      </c>
      <c r="F11322" s="155" t="s">
        <v>13804</v>
      </c>
      <c r="G11322" s="164" t="s">
        <v>406</v>
      </c>
      <c r="H11322" s="155" t="str">
        <f>IF(Proc[[#This Row],[type]]="LFF (MDG-F)",MID(Proc[[#This Row],[Obj]],13,10),"")</f>
        <v>DE10B03052</v>
      </c>
      <c r="I11322" s="164"/>
      <c r="J11322" s="155" t="b">
        <f>Proc[[#This Row],[Requested]]=Proc[[#This Row],[CurrentParent]]</f>
        <v>0</v>
      </c>
      <c r="K11322" s="155" t="str">
        <f>IF(Proc[[#This Row],[Author]]="Marcela Urrego",VLOOKUP(LEFT(Proc[[#This Row],[Requested]],1),Table3[#All],2,0),VLOOKUP(Proc[[#This Row],[Author]],Table4[],2,0))</f>
        <v>EL</v>
      </c>
      <c r="L11322" s="155"/>
      <c r="M11322" s="140">
        <v>46139</v>
      </c>
      <c r="N11322" s="140"/>
      <c r="O11322" s="140"/>
      <c r="P11322" s="140" t="str">
        <f ca="1">IF(Proc[[#This Row],[DaysAgeing]]&gt;5,"yep","on track")</f>
        <v>on track</v>
      </c>
      <c r="Q11322" s="2">
        <f ca="1">IF(Proc[[#This Row],[DateClosed]]="",ABS(NETWORKDAYS(Proc[[#This Row],[DateOpened]],TODAY()))-1,ABS(NETWORKDAYS(Proc[[#This Row],[DateOpened]],Proc[[#This Row],[DateClosed]]))-1)</f>
        <v>1</v>
      </c>
      <c r="R11322" s="140" t="s">
        <v>774</v>
      </c>
      <c r="S11322" s="155"/>
      <c r="T11322" s="155"/>
    </row>
    <row r="11323" spans="1:20">
      <c r="A11323" s="164" t="s">
        <v>13750</v>
      </c>
      <c r="B11323" s="155" t="str">
        <f>IFERROR(VLOOKUP(Proc[[#This Row],[App]],Table2[],3,0),"open")</f>
        <v>open</v>
      </c>
      <c r="C11323" s="164" t="s">
        <v>370</v>
      </c>
      <c r="D11323" t="s">
        <v>13664</v>
      </c>
      <c r="E11323" t="s">
        <v>13784</v>
      </c>
      <c r="F11323" s="155" t="s">
        <v>13804</v>
      </c>
      <c r="G11323" s="164" t="s">
        <v>406</v>
      </c>
      <c r="H11323" s="155" t="str">
        <f>IF(Proc[[#This Row],[type]]="LFF (MDG-F)",MID(Proc[[#This Row],[Obj]],13,10),"")</f>
        <v>DE10B03065</v>
      </c>
      <c r="I11323" s="164"/>
      <c r="J11323" s="155" t="b">
        <f>Proc[[#This Row],[Requested]]=Proc[[#This Row],[CurrentParent]]</f>
        <v>0</v>
      </c>
      <c r="K11323" s="155" t="str">
        <f>IF(Proc[[#This Row],[Author]]="Marcela Urrego",VLOOKUP(LEFT(Proc[[#This Row],[Requested]],1),Table3[#All],2,0),VLOOKUP(Proc[[#This Row],[Author]],Table4[],2,0))</f>
        <v>EL</v>
      </c>
      <c r="L11323" s="155"/>
      <c r="M11323" s="140">
        <v>46139</v>
      </c>
      <c r="N11323" s="140"/>
      <c r="O11323" s="140"/>
      <c r="P11323" s="140" t="str">
        <f ca="1">IF(Proc[[#This Row],[DaysAgeing]]&gt;5,"yep","on track")</f>
        <v>on track</v>
      </c>
      <c r="Q11323" s="2">
        <f ca="1">IF(Proc[[#This Row],[DateClosed]]="",ABS(NETWORKDAYS(Proc[[#This Row],[DateOpened]],TODAY()))-1,ABS(NETWORKDAYS(Proc[[#This Row],[DateOpened]],Proc[[#This Row],[DateClosed]]))-1)</f>
        <v>1</v>
      </c>
      <c r="R11323" s="140" t="s">
        <v>774</v>
      </c>
      <c r="S11323" s="155"/>
      <c r="T11323" s="155"/>
    </row>
    <row r="11324" spans="1:20">
      <c r="A11324" s="164" t="s">
        <v>13750</v>
      </c>
      <c r="B11324" s="155" t="str">
        <f>IFERROR(VLOOKUP(Proc[[#This Row],[App]],Table2[],3,0),"open")</f>
        <v>open</v>
      </c>
      <c r="C11324" s="164" t="s">
        <v>370</v>
      </c>
      <c r="D11324" t="s">
        <v>13665</v>
      </c>
      <c r="E11324" t="s">
        <v>13784</v>
      </c>
      <c r="F11324" s="155" t="s">
        <v>13804</v>
      </c>
      <c r="G11324" s="164" t="s">
        <v>406</v>
      </c>
      <c r="H11324" s="155" t="str">
        <f>IF(Proc[[#This Row],[type]]="LFF (MDG-F)",MID(Proc[[#This Row],[Obj]],13,10),"")</f>
        <v>DE10B03070</v>
      </c>
      <c r="I11324" s="164"/>
      <c r="J11324" s="155" t="b">
        <f>Proc[[#This Row],[Requested]]=Proc[[#This Row],[CurrentParent]]</f>
        <v>0</v>
      </c>
      <c r="K11324" s="155" t="str">
        <f>IF(Proc[[#This Row],[Author]]="Marcela Urrego",VLOOKUP(LEFT(Proc[[#This Row],[Requested]],1),Table3[#All],2,0),VLOOKUP(Proc[[#This Row],[Author]],Table4[],2,0))</f>
        <v>EL</v>
      </c>
      <c r="L11324" s="155"/>
      <c r="M11324" s="140">
        <v>46139</v>
      </c>
      <c r="N11324" s="140"/>
      <c r="O11324" s="140"/>
      <c r="P11324" s="140" t="str">
        <f ca="1">IF(Proc[[#This Row],[DaysAgeing]]&gt;5,"yep","on track")</f>
        <v>on track</v>
      </c>
      <c r="Q11324" s="2">
        <f ca="1">IF(Proc[[#This Row],[DateClosed]]="",ABS(NETWORKDAYS(Proc[[#This Row],[DateOpened]],TODAY()))-1,ABS(NETWORKDAYS(Proc[[#This Row],[DateOpened]],Proc[[#This Row],[DateClosed]]))-1)</f>
        <v>1</v>
      </c>
      <c r="R11324" s="140" t="s">
        <v>774</v>
      </c>
      <c r="S11324" s="155"/>
      <c r="T11324" s="155"/>
    </row>
    <row r="11325" spans="1:20">
      <c r="A11325" s="164" t="s">
        <v>13750</v>
      </c>
      <c r="B11325" s="155" t="str">
        <f>IFERROR(VLOOKUP(Proc[[#This Row],[App]],Table2[],3,0),"open")</f>
        <v>open</v>
      </c>
      <c r="C11325" s="164" t="s">
        <v>370</v>
      </c>
      <c r="D11325" t="s">
        <v>13666</v>
      </c>
      <c r="E11325" t="s">
        <v>13784</v>
      </c>
      <c r="F11325" s="155" t="s">
        <v>13804</v>
      </c>
      <c r="G11325" s="164" t="s">
        <v>406</v>
      </c>
      <c r="H11325" s="155" t="str">
        <f>IF(Proc[[#This Row],[type]]="LFF (MDG-F)",MID(Proc[[#This Row],[Obj]],13,10),"")</f>
        <v>DE10B03075</v>
      </c>
      <c r="I11325" s="164"/>
      <c r="J11325" s="155" t="b">
        <f>Proc[[#This Row],[Requested]]=Proc[[#This Row],[CurrentParent]]</f>
        <v>0</v>
      </c>
      <c r="K11325" s="155" t="str">
        <f>IF(Proc[[#This Row],[Author]]="Marcela Urrego",VLOOKUP(LEFT(Proc[[#This Row],[Requested]],1),Table3[#All],2,0),VLOOKUP(Proc[[#This Row],[Author]],Table4[],2,0))</f>
        <v>EL</v>
      </c>
      <c r="L11325" s="155"/>
      <c r="M11325" s="140">
        <v>46139</v>
      </c>
      <c r="N11325" s="140"/>
      <c r="O11325" s="140"/>
      <c r="P11325" s="140" t="str">
        <f ca="1">IF(Proc[[#This Row],[DaysAgeing]]&gt;5,"yep","on track")</f>
        <v>on track</v>
      </c>
      <c r="Q11325" s="2">
        <f ca="1">IF(Proc[[#This Row],[DateClosed]]="",ABS(NETWORKDAYS(Proc[[#This Row],[DateOpened]],TODAY()))-1,ABS(NETWORKDAYS(Proc[[#This Row],[DateOpened]],Proc[[#This Row],[DateClosed]]))-1)</f>
        <v>1</v>
      </c>
      <c r="R11325" s="140" t="s">
        <v>774</v>
      </c>
      <c r="S11325" s="155"/>
      <c r="T11325" s="155"/>
    </row>
    <row r="11326" spans="1:20">
      <c r="A11326" s="164" t="s">
        <v>13750</v>
      </c>
      <c r="B11326" s="155" t="str">
        <f>IFERROR(VLOOKUP(Proc[[#This Row],[App]],Table2[],3,0),"open")</f>
        <v>open</v>
      </c>
      <c r="C11326" s="164" t="s">
        <v>370</v>
      </c>
      <c r="D11326" t="s">
        <v>13667</v>
      </c>
      <c r="E11326" t="s">
        <v>13784</v>
      </c>
      <c r="F11326" s="155" t="s">
        <v>13804</v>
      </c>
      <c r="G11326" s="164" t="s">
        <v>406</v>
      </c>
      <c r="H11326" s="155" t="str">
        <f>IF(Proc[[#This Row],[type]]="LFF (MDG-F)",MID(Proc[[#This Row],[Obj]],13,10),"")</f>
        <v>DE10B03080</v>
      </c>
      <c r="I11326" s="164"/>
      <c r="J11326" s="155" t="b">
        <f>Proc[[#This Row],[Requested]]=Proc[[#This Row],[CurrentParent]]</f>
        <v>0</v>
      </c>
      <c r="K11326" s="155" t="str">
        <f>IF(Proc[[#This Row],[Author]]="Marcela Urrego",VLOOKUP(LEFT(Proc[[#This Row],[Requested]],1),Table3[#All],2,0),VLOOKUP(Proc[[#This Row],[Author]],Table4[],2,0))</f>
        <v>EL</v>
      </c>
      <c r="L11326" s="155"/>
      <c r="M11326" s="140">
        <v>46139</v>
      </c>
      <c r="N11326" s="140"/>
      <c r="O11326" s="140"/>
      <c r="P11326" s="140" t="str">
        <f ca="1">IF(Proc[[#This Row],[DaysAgeing]]&gt;5,"yep","on track")</f>
        <v>on track</v>
      </c>
      <c r="Q11326" s="2">
        <f ca="1">IF(Proc[[#This Row],[DateClosed]]="",ABS(NETWORKDAYS(Proc[[#This Row],[DateOpened]],TODAY()))-1,ABS(NETWORKDAYS(Proc[[#This Row],[DateOpened]],Proc[[#This Row],[DateClosed]]))-1)</f>
        <v>1</v>
      </c>
      <c r="R11326" s="140" t="s">
        <v>774</v>
      </c>
      <c r="S11326" s="155"/>
      <c r="T11326" s="155"/>
    </row>
    <row r="11327" spans="1:20">
      <c r="A11327" s="164" t="s">
        <v>13750</v>
      </c>
      <c r="B11327" s="155" t="str">
        <f>IFERROR(VLOOKUP(Proc[[#This Row],[App]],Table2[],3,0),"open")</f>
        <v>open</v>
      </c>
      <c r="C11327" s="164" t="s">
        <v>370</v>
      </c>
      <c r="D11327" t="s">
        <v>13668</v>
      </c>
      <c r="E11327" t="s">
        <v>13784</v>
      </c>
      <c r="F11327" s="155" t="s">
        <v>13803</v>
      </c>
      <c r="G11327" s="164" t="s">
        <v>400</v>
      </c>
      <c r="H11327" s="155" t="str">
        <f>IF(Proc[[#This Row],[type]]="LFF (MDG-F)",MID(Proc[[#This Row],[Obj]],13,10),"")</f>
        <v/>
      </c>
      <c r="I11327" s="164"/>
      <c r="J11327" s="155" t="b">
        <f>Proc[[#This Row],[Requested]]=Proc[[#This Row],[CurrentParent]]</f>
        <v>0</v>
      </c>
      <c r="K11327" s="155" t="str">
        <f>IF(Proc[[#This Row],[Author]]="Marcela Urrego",VLOOKUP(LEFT(Proc[[#This Row],[Requested]],1),Table3[#All],2,0),VLOOKUP(Proc[[#This Row],[Author]],Table4[],2,0))</f>
        <v>EL</v>
      </c>
      <c r="L11327" s="155"/>
      <c r="M11327" s="140">
        <v>46139</v>
      </c>
      <c r="N11327" s="140"/>
      <c r="O11327" s="140"/>
      <c r="P11327" s="140" t="str">
        <f ca="1">IF(Proc[[#This Row],[DaysAgeing]]&gt;5,"yep","on track")</f>
        <v>on track</v>
      </c>
      <c r="Q11327" s="2">
        <f ca="1">IF(Proc[[#This Row],[DateClosed]]="",ABS(NETWORKDAYS(Proc[[#This Row],[DateOpened]],TODAY()))-1,ABS(NETWORKDAYS(Proc[[#This Row],[DateOpened]],Proc[[#This Row],[DateClosed]]))-1)</f>
        <v>1</v>
      </c>
      <c r="R11327" s="140" t="s">
        <v>774</v>
      </c>
      <c r="S11327" s="155"/>
      <c r="T11327" s="155"/>
    </row>
    <row r="11328" spans="1:20">
      <c r="A11328" s="164" t="s">
        <v>13750</v>
      </c>
      <c r="B11328" s="155" t="str">
        <f>IFERROR(VLOOKUP(Proc[[#This Row],[App]],Table2[],3,0),"open")</f>
        <v>open</v>
      </c>
      <c r="C11328" s="164" t="s">
        <v>370</v>
      </c>
      <c r="D11328" t="s">
        <v>13669</v>
      </c>
      <c r="E11328" t="s">
        <v>13784</v>
      </c>
      <c r="F11328" s="155" t="s">
        <v>13803</v>
      </c>
      <c r="G11328" s="164" t="s">
        <v>400</v>
      </c>
      <c r="H11328" s="155" t="str">
        <f>IF(Proc[[#This Row],[type]]="LFF (MDG-F)",MID(Proc[[#This Row],[Obj]],13,10),"")</f>
        <v/>
      </c>
      <c r="I11328" s="164"/>
      <c r="J11328" s="155" t="b">
        <f>Proc[[#This Row],[Requested]]=Proc[[#This Row],[CurrentParent]]</f>
        <v>0</v>
      </c>
      <c r="K11328" s="155" t="str">
        <f>IF(Proc[[#This Row],[Author]]="Marcela Urrego",VLOOKUP(LEFT(Proc[[#This Row],[Requested]],1),Table3[#All],2,0),VLOOKUP(Proc[[#This Row],[Author]],Table4[],2,0))</f>
        <v>EL</v>
      </c>
      <c r="L11328" s="155"/>
      <c r="M11328" s="140">
        <v>46139</v>
      </c>
      <c r="N11328" s="140"/>
      <c r="O11328" s="140"/>
      <c r="P11328" s="140" t="str">
        <f ca="1">IF(Proc[[#This Row],[DaysAgeing]]&gt;5,"yep","on track")</f>
        <v>on track</v>
      </c>
      <c r="Q11328" s="2">
        <f ca="1">IF(Proc[[#This Row],[DateClosed]]="",ABS(NETWORKDAYS(Proc[[#This Row],[DateOpened]],TODAY()))-1,ABS(NETWORKDAYS(Proc[[#This Row],[DateOpened]],Proc[[#This Row],[DateClosed]]))-1)</f>
        <v>1</v>
      </c>
      <c r="R11328" s="140" t="s">
        <v>774</v>
      </c>
      <c r="S11328" s="155"/>
      <c r="T11328" s="155"/>
    </row>
    <row r="11329" spans="1:20">
      <c r="A11329" s="164" t="s">
        <v>13750</v>
      </c>
      <c r="B11329" s="155" t="str">
        <f>IFERROR(VLOOKUP(Proc[[#This Row],[App]],Table2[],3,0),"open")</f>
        <v>open</v>
      </c>
      <c r="C11329" s="164" t="s">
        <v>370</v>
      </c>
      <c r="D11329" t="s">
        <v>13670</v>
      </c>
      <c r="E11329" t="s">
        <v>13784</v>
      </c>
      <c r="F11329" s="155" t="s">
        <v>13805</v>
      </c>
      <c r="G11329" s="164" t="s">
        <v>406</v>
      </c>
      <c r="H11329" s="155" t="str">
        <f>IF(Proc[[#This Row],[type]]="LFF (MDG-F)",MID(Proc[[#This Row],[Obj]],13,10),"")</f>
        <v>DE10B01900</v>
      </c>
      <c r="I11329" s="164"/>
      <c r="J11329" s="155" t="b">
        <f>Proc[[#This Row],[Requested]]=Proc[[#This Row],[CurrentParent]]</f>
        <v>0</v>
      </c>
      <c r="K11329" s="155" t="str">
        <f>IF(Proc[[#This Row],[Author]]="Marcela Urrego",VLOOKUP(LEFT(Proc[[#This Row],[Requested]],1),Table3[#All],2,0),VLOOKUP(Proc[[#This Row],[Author]],Table4[],2,0))</f>
        <v>EL</v>
      </c>
      <c r="L11329" s="155"/>
      <c r="M11329" s="140">
        <v>46139</v>
      </c>
      <c r="N11329" s="140"/>
      <c r="O11329" s="140"/>
      <c r="P11329" s="140" t="str">
        <f ca="1">IF(Proc[[#This Row],[DaysAgeing]]&gt;5,"yep","on track")</f>
        <v>on track</v>
      </c>
      <c r="Q11329" s="2">
        <f ca="1">IF(Proc[[#This Row],[DateClosed]]="",ABS(NETWORKDAYS(Proc[[#This Row],[DateOpened]],TODAY()))-1,ABS(NETWORKDAYS(Proc[[#This Row],[DateOpened]],Proc[[#This Row],[DateClosed]]))-1)</f>
        <v>1</v>
      </c>
      <c r="R11329" s="140" t="s">
        <v>774</v>
      </c>
      <c r="S11329" s="155"/>
      <c r="T11329" s="155"/>
    </row>
    <row r="11330" spans="1:20">
      <c r="A11330" s="164" t="s">
        <v>13750</v>
      </c>
      <c r="B11330" s="155" t="str">
        <f>IFERROR(VLOOKUP(Proc[[#This Row],[App]],Table2[],3,0),"open")</f>
        <v>open</v>
      </c>
      <c r="C11330" s="164" t="s">
        <v>370</v>
      </c>
      <c r="D11330" t="s">
        <v>13671</v>
      </c>
      <c r="E11330" t="s">
        <v>13784</v>
      </c>
      <c r="F11330" s="155" t="s">
        <v>13805</v>
      </c>
      <c r="G11330" s="164" t="s">
        <v>406</v>
      </c>
      <c r="H11330" s="155" t="str">
        <f>IF(Proc[[#This Row],[type]]="LFF (MDG-F)",MID(Proc[[#This Row],[Obj]],13,10),"")</f>
        <v>DE10B01901</v>
      </c>
      <c r="I11330" s="164"/>
      <c r="J11330" s="155" t="b">
        <f>Proc[[#This Row],[Requested]]=Proc[[#This Row],[CurrentParent]]</f>
        <v>0</v>
      </c>
      <c r="K11330" s="155" t="str">
        <f>IF(Proc[[#This Row],[Author]]="Marcela Urrego",VLOOKUP(LEFT(Proc[[#This Row],[Requested]],1),Table3[#All],2,0),VLOOKUP(Proc[[#This Row],[Author]],Table4[],2,0))</f>
        <v>EL</v>
      </c>
      <c r="L11330" s="155"/>
      <c r="M11330" s="140">
        <v>46139</v>
      </c>
      <c r="N11330" s="140"/>
      <c r="O11330" s="140"/>
      <c r="P11330" s="140" t="str">
        <f ca="1">IF(Proc[[#This Row],[DaysAgeing]]&gt;5,"yep","on track")</f>
        <v>on track</v>
      </c>
      <c r="Q11330" s="2">
        <f ca="1">IF(Proc[[#This Row],[DateClosed]]="",ABS(NETWORKDAYS(Proc[[#This Row],[DateOpened]],TODAY()))-1,ABS(NETWORKDAYS(Proc[[#This Row],[DateOpened]],Proc[[#This Row],[DateClosed]]))-1)</f>
        <v>1</v>
      </c>
      <c r="R11330" s="140" t="s">
        <v>774</v>
      </c>
      <c r="S11330" s="155"/>
      <c r="T11330" s="155"/>
    </row>
    <row r="11331" spans="1:20">
      <c r="A11331" s="164" t="s">
        <v>13750</v>
      </c>
      <c r="B11331" s="155" t="str">
        <f>IFERROR(VLOOKUP(Proc[[#This Row],[App]],Table2[],3,0),"open")</f>
        <v>open</v>
      </c>
      <c r="C11331" s="164" t="s">
        <v>370</v>
      </c>
      <c r="D11331" t="s">
        <v>13672</v>
      </c>
      <c r="E11331" t="s">
        <v>13784</v>
      </c>
      <c r="F11331" s="155" t="s">
        <v>13806</v>
      </c>
      <c r="G11331" s="164" t="s">
        <v>406</v>
      </c>
      <c r="H11331" s="155" t="str">
        <f>IF(Proc[[#This Row],[type]]="LFF (MDG-F)",MID(Proc[[#This Row],[Obj]],13,10),"")</f>
        <v>DE10B01903</v>
      </c>
      <c r="I11331" s="164"/>
      <c r="J11331" s="155" t="b">
        <f>Proc[[#This Row],[Requested]]=Proc[[#This Row],[CurrentParent]]</f>
        <v>0</v>
      </c>
      <c r="K11331" s="155" t="str">
        <f>IF(Proc[[#This Row],[Author]]="Marcela Urrego",VLOOKUP(LEFT(Proc[[#This Row],[Requested]],1),Table3[#All],2,0),VLOOKUP(Proc[[#This Row],[Author]],Table4[],2,0))</f>
        <v>EL</v>
      </c>
      <c r="L11331" s="155"/>
      <c r="M11331" s="140">
        <v>46139</v>
      </c>
      <c r="N11331" s="140"/>
      <c r="O11331" s="140"/>
      <c r="P11331" s="140" t="str">
        <f ca="1">IF(Proc[[#This Row],[DaysAgeing]]&gt;5,"yep","on track")</f>
        <v>on track</v>
      </c>
      <c r="Q11331" s="2">
        <f ca="1">IF(Proc[[#This Row],[DateClosed]]="",ABS(NETWORKDAYS(Proc[[#This Row],[DateOpened]],TODAY()))-1,ABS(NETWORKDAYS(Proc[[#This Row],[DateOpened]],Proc[[#This Row],[DateClosed]]))-1)</f>
        <v>1</v>
      </c>
      <c r="R11331" s="140" t="s">
        <v>774</v>
      </c>
      <c r="S11331" s="155"/>
      <c r="T11331" s="155"/>
    </row>
    <row r="11332" spans="1:20">
      <c r="A11332" s="164" t="s">
        <v>13750</v>
      </c>
      <c r="B11332" s="155" t="str">
        <f>IFERROR(VLOOKUP(Proc[[#This Row],[App]],Table2[],3,0),"open")</f>
        <v>open</v>
      </c>
      <c r="C11332" s="164" t="s">
        <v>370</v>
      </c>
      <c r="D11332" t="s">
        <v>13673</v>
      </c>
      <c r="E11332" t="s">
        <v>13784</v>
      </c>
      <c r="F11332" s="155" t="s">
        <v>13806</v>
      </c>
      <c r="G11332" s="164" t="s">
        <v>406</v>
      </c>
      <c r="H11332" s="155" t="str">
        <f>IF(Proc[[#This Row],[type]]="LFF (MDG-F)",MID(Proc[[#This Row],[Obj]],13,10),"")</f>
        <v>DE10B01906</v>
      </c>
      <c r="I11332" s="164"/>
      <c r="J11332" s="155" t="b">
        <f>Proc[[#This Row],[Requested]]=Proc[[#This Row],[CurrentParent]]</f>
        <v>0</v>
      </c>
      <c r="K11332" s="155" t="str">
        <f>IF(Proc[[#This Row],[Author]]="Marcela Urrego",VLOOKUP(LEFT(Proc[[#This Row],[Requested]],1),Table3[#All],2,0),VLOOKUP(Proc[[#This Row],[Author]],Table4[],2,0))</f>
        <v>EL</v>
      </c>
      <c r="L11332" s="155"/>
      <c r="M11332" s="140">
        <v>46139</v>
      </c>
      <c r="N11332" s="140"/>
      <c r="O11332" s="140"/>
      <c r="P11332" s="140" t="str">
        <f ca="1">IF(Proc[[#This Row],[DaysAgeing]]&gt;5,"yep","on track")</f>
        <v>on track</v>
      </c>
      <c r="Q11332" s="2">
        <f ca="1">IF(Proc[[#This Row],[DateClosed]]="",ABS(NETWORKDAYS(Proc[[#This Row],[DateOpened]],TODAY()))-1,ABS(NETWORKDAYS(Proc[[#This Row],[DateOpened]],Proc[[#This Row],[DateClosed]]))-1)</f>
        <v>1</v>
      </c>
      <c r="R11332" s="140" t="s">
        <v>774</v>
      </c>
      <c r="S11332" s="155"/>
      <c r="T11332" s="155"/>
    </row>
    <row r="11333" spans="1:20">
      <c r="A11333" s="164" t="s">
        <v>13750</v>
      </c>
      <c r="B11333" s="155" t="str">
        <f>IFERROR(VLOOKUP(Proc[[#This Row],[App]],Table2[],3,0),"open")</f>
        <v>open</v>
      </c>
      <c r="C11333" s="164" t="s">
        <v>370</v>
      </c>
      <c r="D11333" t="s">
        <v>13674</v>
      </c>
      <c r="E11333" t="s">
        <v>13784</v>
      </c>
      <c r="F11333" s="155" t="s">
        <v>13806</v>
      </c>
      <c r="G11333" s="164" t="s">
        <v>406</v>
      </c>
      <c r="H11333" s="155" t="str">
        <f>IF(Proc[[#This Row],[type]]="LFF (MDG-F)",MID(Proc[[#This Row],[Obj]],13,10),"")</f>
        <v>DE10B01907</v>
      </c>
      <c r="I11333" s="164"/>
      <c r="J11333" s="155" t="b">
        <f>Proc[[#This Row],[Requested]]=Proc[[#This Row],[CurrentParent]]</f>
        <v>0</v>
      </c>
      <c r="K11333" s="155" t="str">
        <f>IF(Proc[[#This Row],[Author]]="Marcela Urrego",VLOOKUP(LEFT(Proc[[#This Row],[Requested]],1),Table3[#All],2,0),VLOOKUP(Proc[[#This Row],[Author]],Table4[],2,0))</f>
        <v>EL</v>
      </c>
      <c r="L11333" s="155"/>
      <c r="M11333" s="140">
        <v>46139</v>
      </c>
      <c r="N11333" s="140"/>
      <c r="O11333" s="140"/>
      <c r="P11333" s="140" t="str">
        <f ca="1">IF(Proc[[#This Row],[DaysAgeing]]&gt;5,"yep","on track")</f>
        <v>on track</v>
      </c>
      <c r="Q11333" s="2">
        <f ca="1">IF(Proc[[#This Row],[DateClosed]]="",ABS(NETWORKDAYS(Proc[[#This Row],[DateOpened]],TODAY()))-1,ABS(NETWORKDAYS(Proc[[#This Row],[DateOpened]],Proc[[#This Row],[DateClosed]]))-1)</f>
        <v>1</v>
      </c>
      <c r="R11333" s="140" t="s">
        <v>774</v>
      </c>
      <c r="S11333" s="155"/>
      <c r="T11333" s="155"/>
    </row>
    <row r="11334" spans="1:20">
      <c r="A11334" s="164" t="s">
        <v>13750</v>
      </c>
      <c r="B11334" s="155" t="str">
        <f>IFERROR(VLOOKUP(Proc[[#This Row],[App]],Table2[],3,0),"open")</f>
        <v>open</v>
      </c>
      <c r="C11334" s="164" t="s">
        <v>370</v>
      </c>
      <c r="D11334" t="s">
        <v>13675</v>
      </c>
      <c r="E11334" t="s">
        <v>13784</v>
      </c>
      <c r="F11334" s="155" t="s">
        <v>13806</v>
      </c>
      <c r="G11334" s="164" t="s">
        <v>406</v>
      </c>
      <c r="H11334" s="155" t="str">
        <f>IF(Proc[[#This Row],[type]]="LFF (MDG-F)",MID(Proc[[#This Row],[Obj]],13,10),"")</f>
        <v>DE10B01908</v>
      </c>
      <c r="I11334" s="164"/>
      <c r="J11334" s="155" t="b">
        <f>Proc[[#This Row],[Requested]]=Proc[[#This Row],[CurrentParent]]</f>
        <v>0</v>
      </c>
      <c r="K11334" s="155" t="str">
        <f>IF(Proc[[#This Row],[Author]]="Marcela Urrego",VLOOKUP(LEFT(Proc[[#This Row],[Requested]],1),Table3[#All],2,0),VLOOKUP(Proc[[#This Row],[Author]],Table4[],2,0))</f>
        <v>EL</v>
      </c>
      <c r="L11334" s="155"/>
      <c r="M11334" s="140">
        <v>46139</v>
      </c>
      <c r="N11334" s="140"/>
      <c r="O11334" s="140"/>
      <c r="P11334" s="140" t="str">
        <f ca="1">IF(Proc[[#This Row],[DaysAgeing]]&gt;5,"yep","on track")</f>
        <v>on track</v>
      </c>
      <c r="Q11334" s="2">
        <f ca="1">IF(Proc[[#This Row],[DateClosed]]="",ABS(NETWORKDAYS(Proc[[#This Row],[DateOpened]],TODAY()))-1,ABS(NETWORKDAYS(Proc[[#This Row],[DateOpened]],Proc[[#This Row],[DateClosed]]))-1)</f>
        <v>1</v>
      </c>
      <c r="R11334" s="140" t="s">
        <v>774</v>
      </c>
      <c r="S11334" s="155"/>
      <c r="T11334" s="155"/>
    </row>
    <row r="11335" spans="1:20">
      <c r="A11335" s="164" t="s">
        <v>13750</v>
      </c>
      <c r="B11335" s="155" t="str">
        <f>IFERROR(VLOOKUP(Proc[[#This Row],[App]],Table2[],3,0),"open")</f>
        <v>open</v>
      </c>
      <c r="C11335" s="164" t="s">
        <v>370</v>
      </c>
      <c r="D11335" t="s">
        <v>13676</v>
      </c>
      <c r="E11335" t="s">
        <v>13784</v>
      </c>
      <c r="F11335" s="155" t="s">
        <v>13806</v>
      </c>
      <c r="G11335" s="164" t="s">
        <v>406</v>
      </c>
      <c r="H11335" s="155" t="str">
        <f>IF(Proc[[#This Row],[type]]="LFF (MDG-F)",MID(Proc[[#This Row],[Obj]],13,10),"")</f>
        <v>DE10B01909</v>
      </c>
      <c r="I11335" s="164"/>
      <c r="J11335" s="155" t="b">
        <f>Proc[[#This Row],[Requested]]=Proc[[#This Row],[CurrentParent]]</f>
        <v>0</v>
      </c>
      <c r="K11335" s="155" t="str">
        <f>IF(Proc[[#This Row],[Author]]="Marcela Urrego",VLOOKUP(LEFT(Proc[[#This Row],[Requested]],1),Table3[#All],2,0),VLOOKUP(Proc[[#This Row],[Author]],Table4[],2,0))</f>
        <v>EL</v>
      </c>
      <c r="L11335" s="155"/>
      <c r="M11335" s="140">
        <v>46139</v>
      </c>
      <c r="N11335" s="140"/>
      <c r="O11335" s="140"/>
      <c r="P11335" s="140" t="str">
        <f ca="1">IF(Proc[[#This Row],[DaysAgeing]]&gt;5,"yep","on track")</f>
        <v>on track</v>
      </c>
      <c r="Q11335" s="2">
        <f ca="1">IF(Proc[[#This Row],[DateClosed]]="",ABS(NETWORKDAYS(Proc[[#This Row],[DateOpened]],TODAY()))-1,ABS(NETWORKDAYS(Proc[[#This Row],[DateOpened]],Proc[[#This Row],[DateClosed]]))-1)</f>
        <v>1</v>
      </c>
      <c r="R11335" s="140" t="s">
        <v>774</v>
      </c>
      <c r="S11335" s="155"/>
      <c r="T11335" s="155"/>
    </row>
    <row r="11336" spans="1:20">
      <c r="A11336" s="164" t="s">
        <v>13750</v>
      </c>
      <c r="B11336" s="155" t="str">
        <f>IFERROR(VLOOKUP(Proc[[#This Row],[App]],Table2[],3,0),"open")</f>
        <v>open</v>
      </c>
      <c r="C11336" s="164" t="s">
        <v>370</v>
      </c>
      <c r="D11336" t="s">
        <v>13677</v>
      </c>
      <c r="E11336" t="s">
        <v>13784</v>
      </c>
      <c r="F11336" s="155" t="s">
        <v>13806</v>
      </c>
      <c r="G11336" s="164" t="s">
        <v>406</v>
      </c>
      <c r="H11336" s="155" t="str">
        <f>IF(Proc[[#This Row],[type]]="LFF (MDG-F)",MID(Proc[[#This Row],[Obj]],13,10),"")</f>
        <v>DE10B01910</v>
      </c>
      <c r="I11336" s="164"/>
      <c r="J11336" s="155" t="b">
        <f>Proc[[#This Row],[Requested]]=Proc[[#This Row],[CurrentParent]]</f>
        <v>0</v>
      </c>
      <c r="K11336" s="155" t="str">
        <f>IF(Proc[[#This Row],[Author]]="Marcela Urrego",VLOOKUP(LEFT(Proc[[#This Row],[Requested]],1),Table3[#All],2,0),VLOOKUP(Proc[[#This Row],[Author]],Table4[],2,0))</f>
        <v>EL</v>
      </c>
      <c r="L11336" s="155"/>
      <c r="M11336" s="140">
        <v>46139</v>
      </c>
      <c r="N11336" s="140"/>
      <c r="O11336" s="140"/>
      <c r="P11336" s="140" t="str">
        <f ca="1">IF(Proc[[#This Row],[DaysAgeing]]&gt;5,"yep","on track")</f>
        <v>on track</v>
      </c>
      <c r="Q11336" s="2">
        <f ca="1">IF(Proc[[#This Row],[DateClosed]]="",ABS(NETWORKDAYS(Proc[[#This Row],[DateOpened]],TODAY()))-1,ABS(NETWORKDAYS(Proc[[#This Row],[DateOpened]],Proc[[#This Row],[DateClosed]]))-1)</f>
        <v>1</v>
      </c>
      <c r="R11336" s="140" t="s">
        <v>774</v>
      </c>
      <c r="S11336" s="155"/>
      <c r="T11336" s="155"/>
    </row>
    <row r="11337" spans="1:20">
      <c r="A11337" s="164" t="s">
        <v>13750</v>
      </c>
      <c r="B11337" s="155" t="str">
        <f>IFERROR(VLOOKUP(Proc[[#This Row],[App]],Table2[],3,0),"open")</f>
        <v>open</v>
      </c>
      <c r="C11337" s="164" t="s">
        <v>370</v>
      </c>
      <c r="D11337" t="s">
        <v>13678</v>
      </c>
      <c r="E11337" t="s">
        <v>13784</v>
      </c>
      <c r="F11337" s="155" t="s">
        <v>13806</v>
      </c>
      <c r="G11337" s="164" t="s">
        <v>406</v>
      </c>
      <c r="H11337" s="155" t="str">
        <f>IF(Proc[[#This Row],[type]]="LFF (MDG-F)",MID(Proc[[#This Row],[Obj]],13,10),"")</f>
        <v>DE10B01911</v>
      </c>
      <c r="I11337" s="164"/>
      <c r="J11337" s="155" t="b">
        <f>Proc[[#This Row],[Requested]]=Proc[[#This Row],[CurrentParent]]</f>
        <v>0</v>
      </c>
      <c r="K11337" s="155" t="str">
        <f>IF(Proc[[#This Row],[Author]]="Marcela Urrego",VLOOKUP(LEFT(Proc[[#This Row],[Requested]],1),Table3[#All],2,0),VLOOKUP(Proc[[#This Row],[Author]],Table4[],2,0))</f>
        <v>EL</v>
      </c>
      <c r="L11337" s="155"/>
      <c r="M11337" s="140">
        <v>46139</v>
      </c>
      <c r="N11337" s="140"/>
      <c r="O11337" s="140"/>
      <c r="P11337" s="140" t="str">
        <f ca="1">IF(Proc[[#This Row],[DaysAgeing]]&gt;5,"yep","on track")</f>
        <v>on track</v>
      </c>
      <c r="Q11337" s="2">
        <f ca="1">IF(Proc[[#This Row],[DateClosed]]="",ABS(NETWORKDAYS(Proc[[#This Row],[DateOpened]],TODAY()))-1,ABS(NETWORKDAYS(Proc[[#This Row],[DateOpened]],Proc[[#This Row],[DateClosed]]))-1)</f>
        <v>1</v>
      </c>
      <c r="R11337" s="140" t="s">
        <v>774</v>
      </c>
      <c r="S11337" s="155"/>
      <c r="T11337" s="155"/>
    </row>
    <row r="11338" spans="1:20">
      <c r="A11338" s="164" t="s">
        <v>13750</v>
      </c>
      <c r="B11338" s="155" t="str">
        <f>IFERROR(VLOOKUP(Proc[[#This Row],[App]],Table2[],3,0),"open")</f>
        <v>open</v>
      </c>
      <c r="C11338" s="164" t="s">
        <v>370</v>
      </c>
      <c r="D11338" t="s">
        <v>13679</v>
      </c>
      <c r="E11338" t="s">
        <v>13784</v>
      </c>
      <c r="F11338" s="155" t="s">
        <v>13806</v>
      </c>
      <c r="G11338" s="164" t="s">
        <v>406</v>
      </c>
      <c r="H11338" s="155" t="str">
        <f>IF(Proc[[#This Row],[type]]="LFF (MDG-F)",MID(Proc[[#This Row],[Obj]],13,10),"")</f>
        <v>DE10B01912</v>
      </c>
      <c r="I11338" s="164"/>
      <c r="J11338" s="155" t="b">
        <f>Proc[[#This Row],[Requested]]=Proc[[#This Row],[CurrentParent]]</f>
        <v>0</v>
      </c>
      <c r="K11338" s="155" t="str">
        <f>IF(Proc[[#This Row],[Author]]="Marcela Urrego",VLOOKUP(LEFT(Proc[[#This Row],[Requested]],1),Table3[#All],2,0),VLOOKUP(Proc[[#This Row],[Author]],Table4[],2,0))</f>
        <v>EL</v>
      </c>
      <c r="L11338" s="155"/>
      <c r="M11338" s="140">
        <v>46139</v>
      </c>
      <c r="N11338" s="140"/>
      <c r="O11338" s="140"/>
      <c r="P11338" s="140" t="str">
        <f ca="1">IF(Proc[[#This Row],[DaysAgeing]]&gt;5,"yep","on track")</f>
        <v>on track</v>
      </c>
      <c r="Q11338" s="2">
        <f ca="1">IF(Proc[[#This Row],[DateClosed]]="",ABS(NETWORKDAYS(Proc[[#This Row],[DateOpened]],TODAY()))-1,ABS(NETWORKDAYS(Proc[[#This Row],[DateOpened]],Proc[[#This Row],[DateClosed]]))-1)</f>
        <v>1</v>
      </c>
      <c r="R11338" s="140" t="s">
        <v>774</v>
      </c>
      <c r="S11338" s="155"/>
      <c r="T11338" s="155"/>
    </row>
    <row r="11339" spans="1:20">
      <c r="A11339" s="164" t="s">
        <v>13750</v>
      </c>
      <c r="B11339" s="155" t="str">
        <f>IFERROR(VLOOKUP(Proc[[#This Row],[App]],Table2[],3,0),"open")</f>
        <v>open</v>
      </c>
      <c r="C11339" s="164" t="s">
        <v>370</v>
      </c>
      <c r="D11339" t="s">
        <v>13680</v>
      </c>
      <c r="E11339" t="s">
        <v>13784</v>
      </c>
      <c r="F11339" s="155" t="s">
        <v>13806</v>
      </c>
      <c r="G11339" s="164" t="s">
        <v>406</v>
      </c>
      <c r="H11339" s="155" t="str">
        <f>IF(Proc[[#This Row],[type]]="LFF (MDG-F)",MID(Proc[[#This Row],[Obj]],13,10),"")</f>
        <v>DE10B01920</v>
      </c>
      <c r="I11339" s="164"/>
      <c r="J11339" s="155" t="b">
        <f>Proc[[#This Row],[Requested]]=Proc[[#This Row],[CurrentParent]]</f>
        <v>0</v>
      </c>
      <c r="K11339" s="155" t="str">
        <f>IF(Proc[[#This Row],[Author]]="Marcela Urrego",VLOOKUP(LEFT(Proc[[#This Row],[Requested]],1),Table3[#All],2,0),VLOOKUP(Proc[[#This Row],[Author]],Table4[],2,0))</f>
        <v>EL</v>
      </c>
      <c r="L11339" s="155"/>
      <c r="M11339" s="140">
        <v>46139</v>
      </c>
      <c r="N11339" s="140"/>
      <c r="O11339" s="140"/>
      <c r="P11339" s="140" t="str">
        <f ca="1">IF(Proc[[#This Row],[DaysAgeing]]&gt;5,"yep","on track")</f>
        <v>on track</v>
      </c>
      <c r="Q11339" s="2">
        <f ca="1">IF(Proc[[#This Row],[DateClosed]]="",ABS(NETWORKDAYS(Proc[[#This Row],[DateOpened]],TODAY()))-1,ABS(NETWORKDAYS(Proc[[#This Row],[DateOpened]],Proc[[#This Row],[DateClosed]]))-1)</f>
        <v>1</v>
      </c>
      <c r="R11339" s="140" t="s">
        <v>774</v>
      </c>
      <c r="S11339" s="155"/>
      <c r="T11339" s="155"/>
    </row>
    <row r="11340" spans="1:20">
      <c r="A11340" s="164" t="s">
        <v>13750</v>
      </c>
      <c r="B11340" s="155" t="str">
        <f>IFERROR(VLOOKUP(Proc[[#This Row],[App]],Table2[],3,0),"open")</f>
        <v>open</v>
      </c>
      <c r="C11340" s="164" t="s">
        <v>370</v>
      </c>
      <c r="D11340" t="s">
        <v>13681</v>
      </c>
      <c r="E11340" t="s">
        <v>13784</v>
      </c>
      <c r="F11340" s="155" t="s">
        <v>13806</v>
      </c>
      <c r="G11340" s="164" t="s">
        <v>406</v>
      </c>
      <c r="H11340" s="155" t="str">
        <f>IF(Proc[[#This Row],[type]]="LFF (MDG-F)",MID(Proc[[#This Row],[Obj]],13,10),"")</f>
        <v>DE10B01921</v>
      </c>
      <c r="I11340" s="164"/>
      <c r="J11340" s="155" t="b">
        <f>Proc[[#This Row],[Requested]]=Proc[[#This Row],[CurrentParent]]</f>
        <v>0</v>
      </c>
      <c r="K11340" s="155" t="str">
        <f>IF(Proc[[#This Row],[Author]]="Marcela Urrego",VLOOKUP(LEFT(Proc[[#This Row],[Requested]],1),Table3[#All],2,0),VLOOKUP(Proc[[#This Row],[Author]],Table4[],2,0))</f>
        <v>EL</v>
      </c>
      <c r="L11340" s="155"/>
      <c r="M11340" s="140">
        <v>46139</v>
      </c>
      <c r="N11340" s="140"/>
      <c r="O11340" s="140"/>
      <c r="P11340" s="140" t="str">
        <f ca="1">IF(Proc[[#This Row],[DaysAgeing]]&gt;5,"yep","on track")</f>
        <v>on track</v>
      </c>
      <c r="Q11340" s="2">
        <f ca="1">IF(Proc[[#This Row],[DateClosed]]="",ABS(NETWORKDAYS(Proc[[#This Row],[DateOpened]],TODAY()))-1,ABS(NETWORKDAYS(Proc[[#This Row],[DateOpened]],Proc[[#This Row],[DateClosed]]))-1)</f>
        <v>1</v>
      </c>
      <c r="R11340" s="140" t="s">
        <v>774</v>
      </c>
      <c r="S11340" s="155"/>
      <c r="T11340" s="155"/>
    </row>
    <row r="11341" spans="1:20">
      <c r="A11341" s="164" t="s">
        <v>13750</v>
      </c>
      <c r="B11341" s="155" t="str">
        <f>IFERROR(VLOOKUP(Proc[[#This Row],[App]],Table2[],3,0),"open")</f>
        <v>open</v>
      </c>
      <c r="C11341" s="164" t="s">
        <v>370</v>
      </c>
      <c r="D11341" t="s">
        <v>13682</v>
      </c>
      <c r="E11341" t="s">
        <v>13784</v>
      </c>
      <c r="F11341" s="155" t="s">
        <v>13806</v>
      </c>
      <c r="G11341" s="164" t="s">
        <v>406</v>
      </c>
      <c r="H11341" s="155" t="str">
        <f>IF(Proc[[#This Row],[type]]="LFF (MDG-F)",MID(Proc[[#This Row],[Obj]],13,10),"")</f>
        <v>DE10B01932</v>
      </c>
      <c r="I11341" s="164"/>
      <c r="J11341" s="155" t="b">
        <f>Proc[[#This Row],[Requested]]=Proc[[#This Row],[CurrentParent]]</f>
        <v>0</v>
      </c>
      <c r="K11341" s="155" t="str">
        <f>IF(Proc[[#This Row],[Author]]="Marcela Urrego",VLOOKUP(LEFT(Proc[[#This Row],[Requested]],1),Table3[#All],2,0),VLOOKUP(Proc[[#This Row],[Author]],Table4[],2,0))</f>
        <v>EL</v>
      </c>
      <c r="L11341" s="155"/>
      <c r="M11341" s="140">
        <v>46139</v>
      </c>
      <c r="N11341" s="140"/>
      <c r="O11341" s="140"/>
      <c r="P11341" s="140" t="str">
        <f ca="1">IF(Proc[[#This Row],[DaysAgeing]]&gt;5,"yep","on track")</f>
        <v>on track</v>
      </c>
      <c r="Q11341" s="2">
        <f ca="1">IF(Proc[[#This Row],[DateClosed]]="",ABS(NETWORKDAYS(Proc[[#This Row],[DateOpened]],TODAY()))-1,ABS(NETWORKDAYS(Proc[[#This Row],[DateOpened]],Proc[[#This Row],[DateClosed]]))-1)</f>
        <v>1</v>
      </c>
      <c r="R11341" s="140" t="s">
        <v>774</v>
      </c>
      <c r="S11341" s="155"/>
      <c r="T11341" s="155"/>
    </row>
    <row r="11342" spans="1:20">
      <c r="A11342" s="164" t="s">
        <v>13750</v>
      </c>
      <c r="B11342" s="155" t="str">
        <f>IFERROR(VLOOKUP(Proc[[#This Row],[App]],Table2[],3,0),"open")</f>
        <v>open</v>
      </c>
      <c r="C11342" s="164" t="s">
        <v>370</v>
      </c>
      <c r="D11342" t="s">
        <v>13683</v>
      </c>
      <c r="E11342" t="s">
        <v>13784</v>
      </c>
      <c r="F11342" s="155" t="s">
        <v>13806</v>
      </c>
      <c r="G11342" s="164" t="s">
        <v>406</v>
      </c>
      <c r="H11342" s="155" t="str">
        <f>IF(Proc[[#This Row],[type]]="LFF (MDG-F)",MID(Proc[[#This Row],[Obj]],13,10),"")</f>
        <v>DE10B01941</v>
      </c>
      <c r="I11342" s="164"/>
      <c r="J11342" s="155" t="b">
        <f>Proc[[#This Row],[Requested]]=Proc[[#This Row],[CurrentParent]]</f>
        <v>0</v>
      </c>
      <c r="K11342" s="155" t="str">
        <f>IF(Proc[[#This Row],[Author]]="Marcela Urrego",VLOOKUP(LEFT(Proc[[#This Row],[Requested]],1),Table3[#All],2,0),VLOOKUP(Proc[[#This Row],[Author]],Table4[],2,0))</f>
        <v>EL</v>
      </c>
      <c r="L11342" s="155"/>
      <c r="M11342" s="140">
        <v>46139</v>
      </c>
      <c r="N11342" s="140"/>
      <c r="O11342" s="140"/>
      <c r="P11342" s="140" t="str">
        <f ca="1">IF(Proc[[#This Row],[DaysAgeing]]&gt;5,"yep","on track")</f>
        <v>on track</v>
      </c>
      <c r="Q11342" s="2">
        <f ca="1">IF(Proc[[#This Row],[DateClosed]]="",ABS(NETWORKDAYS(Proc[[#This Row],[DateOpened]],TODAY()))-1,ABS(NETWORKDAYS(Proc[[#This Row],[DateOpened]],Proc[[#This Row],[DateClosed]]))-1)</f>
        <v>1</v>
      </c>
      <c r="R11342" s="140" t="s">
        <v>774</v>
      </c>
      <c r="S11342" s="155"/>
      <c r="T11342" s="155"/>
    </row>
    <row r="11343" spans="1:20">
      <c r="A11343" s="164" t="s">
        <v>13750</v>
      </c>
      <c r="B11343" s="155" t="str">
        <f>IFERROR(VLOOKUP(Proc[[#This Row],[App]],Table2[],3,0),"open")</f>
        <v>open</v>
      </c>
      <c r="C11343" s="164" t="s">
        <v>370</v>
      </c>
      <c r="D11343" t="s">
        <v>13684</v>
      </c>
      <c r="E11343" t="s">
        <v>13784</v>
      </c>
      <c r="F11343" s="155" t="s">
        <v>13806</v>
      </c>
      <c r="G11343" s="164" t="s">
        <v>406</v>
      </c>
      <c r="H11343" s="155" t="str">
        <f>IF(Proc[[#This Row],[type]]="LFF (MDG-F)",MID(Proc[[#This Row],[Obj]],13,10),"")</f>
        <v>DE10B01951</v>
      </c>
      <c r="I11343" s="164"/>
      <c r="J11343" s="155" t="b">
        <f>Proc[[#This Row],[Requested]]=Proc[[#This Row],[CurrentParent]]</f>
        <v>0</v>
      </c>
      <c r="K11343" s="155" t="str">
        <f>IF(Proc[[#This Row],[Author]]="Marcela Urrego",VLOOKUP(LEFT(Proc[[#This Row],[Requested]],1),Table3[#All],2,0),VLOOKUP(Proc[[#This Row],[Author]],Table4[],2,0))</f>
        <v>EL</v>
      </c>
      <c r="L11343" s="155"/>
      <c r="M11343" s="140">
        <v>46139</v>
      </c>
      <c r="N11343" s="140"/>
      <c r="O11343" s="140"/>
      <c r="P11343" s="140" t="str">
        <f ca="1">IF(Proc[[#This Row],[DaysAgeing]]&gt;5,"yep","on track")</f>
        <v>on track</v>
      </c>
      <c r="Q11343" s="2">
        <f ca="1">IF(Proc[[#This Row],[DateClosed]]="",ABS(NETWORKDAYS(Proc[[#This Row],[DateOpened]],TODAY()))-1,ABS(NETWORKDAYS(Proc[[#This Row],[DateOpened]],Proc[[#This Row],[DateClosed]]))-1)</f>
        <v>1</v>
      </c>
      <c r="R11343" s="140" t="s">
        <v>774</v>
      </c>
      <c r="S11343" s="155"/>
      <c r="T11343" s="155"/>
    </row>
    <row r="11344" spans="1:20">
      <c r="A11344" s="164" t="s">
        <v>13750</v>
      </c>
      <c r="B11344" s="155" t="str">
        <f>IFERROR(VLOOKUP(Proc[[#This Row],[App]],Table2[],3,0),"open")</f>
        <v>open</v>
      </c>
      <c r="C11344" s="164" t="s">
        <v>370</v>
      </c>
      <c r="D11344" t="s">
        <v>13685</v>
      </c>
      <c r="E11344" t="s">
        <v>13784</v>
      </c>
      <c r="F11344" s="155" t="s">
        <v>13806</v>
      </c>
      <c r="G11344" s="164" t="s">
        <v>406</v>
      </c>
      <c r="H11344" s="155" t="str">
        <f>IF(Proc[[#This Row],[type]]="LFF (MDG-F)",MID(Proc[[#This Row],[Obj]],13,10),"")</f>
        <v>DE10B01952</v>
      </c>
      <c r="I11344" s="164"/>
      <c r="J11344" s="155" t="b">
        <f>Proc[[#This Row],[Requested]]=Proc[[#This Row],[CurrentParent]]</f>
        <v>0</v>
      </c>
      <c r="K11344" s="155" t="str">
        <f>IF(Proc[[#This Row],[Author]]="Marcela Urrego",VLOOKUP(LEFT(Proc[[#This Row],[Requested]],1),Table3[#All],2,0),VLOOKUP(Proc[[#This Row],[Author]],Table4[],2,0))</f>
        <v>EL</v>
      </c>
      <c r="L11344" s="155"/>
      <c r="M11344" s="140">
        <v>46139</v>
      </c>
      <c r="N11344" s="140"/>
      <c r="O11344" s="140"/>
      <c r="P11344" s="140" t="str">
        <f ca="1">IF(Proc[[#This Row],[DaysAgeing]]&gt;5,"yep","on track")</f>
        <v>on track</v>
      </c>
      <c r="Q11344" s="2">
        <f ca="1">IF(Proc[[#This Row],[DateClosed]]="",ABS(NETWORKDAYS(Proc[[#This Row],[DateOpened]],TODAY()))-1,ABS(NETWORKDAYS(Proc[[#This Row],[DateOpened]],Proc[[#This Row],[DateClosed]]))-1)</f>
        <v>1</v>
      </c>
      <c r="R11344" s="140" t="s">
        <v>774</v>
      </c>
      <c r="S11344" s="155"/>
      <c r="T11344" s="155"/>
    </row>
    <row r="11345" spans="1:20">
      <c r="A11345" s="164" t="s">
        <v>13750</v>
      </c>
      <c r="B11345" s="155" t="str">
        <f>IFERROR(VLOOKUP(Proc[[#This Row],[App]],Table2[],3,0),"open")</f>
        <v>open</v>
      </c>
      <c r="C11345" s="164" t="s">
        <v>370</v>
      </c>
      <c r="D11345" t="s">
        <v>13686</v>
      </c>
      <c r="E11345" t="s">
        <v>13784</v>
      </c>
      <c r="F11345" s="155" t="s">
        <v>13806</v>
      </c>
      <c r="G11345" s="164" t="s">
        <v>406</v>
      </c>
      <c r="H11345" s="155" t="str">
        <f>IF(Proc[[#This Row],[type]]="LFF (MDG-F)",MID(Proc[[#This Row],[Obj]],13,10),"")</f>
        <v>DE10B01961</v>
      </c>
      <c r="I11345" s="164"/>
      <c r="J11345" s="155" t="b">
        <f>Proc[[#This Row],[Requested]]=Proc[[#This Row],[CurrentParent]]</f>
        <v>0</v>
      </c>
      <c r="K11345" s="155" t="str">
        <f>IF(Proc[[#This Row],[Author]]="Marcela Urrego",VLOOKUP(LEFT(Proc[[#This Row],[Requested]],1),Table3[#All],2,0),VLOOKUP(Proc[[#This Row],[Author]],Table4[],2,0))</f>
        <v>EL</v>
      </c>
      <c r="L11345" s="155"/>
      <c r="M11345" s="140">
        <v>46139</v>
      </c>
      <c r="N11345" s="140"/>
      <c r="O11345" s="140"/>
      <c r="P11345" s="140" t="str">
        <f ca="1">IF(Proc[[#This Row],[DaysAgeing]]&gt;5,"yep","on track")</f>
        <v>on track</v>
      </c>
      <c r="Q11345" s="2">
        <f ca="1">IF(Proc[[#This Row],[DateClosed]]="",ABS(NETWORKDAYS(Proc[[#This Row],[DateOpened]],TODAY()))-1,ABS(NETWORKDAYS(Proc[[#This Row],[DateOpened]],Proc[[#This Row],[DateClosed]]))-1)</f>
        <v>1</v>
      </c>
      <c r="R11345" s="140" t="s">
        <v>774</v>
      </c>
      <c r="S11345" s="155"/>
      <c r="T11345" s="155"/>
    </row>
    <row r="11346" spans="1:20">
      <c r="A11346" s="164" t="s">
        <v>13750</v>
      </c>
      <c r="B11346" s="155" t="str">
        <f>IFERROR(VLOOKUP(Proc[[#This Row],[App]],Table2[],3,0),"open")</f>
        <v>open</v>
      </c>
      <c r="C11346" s="164" t="s">
        <v>370</v>
      </c>
      <c r="D11346" t="s">
        <v>13687</v>
      </c>
      <c r="E11346" t="s">
        <v>13784</v>
      </c>
      <c r="F11346" s="155" t="s">
        <v>13806</v>
      </c>
      <c r="G11346" s="164" t="s">
        <v>406</v>
      </c>
      <c r="H11346" s="155" t="str">
        <f>IF(Proc[[#This Row],[type]]="LFF (MDG-F)",MID(Proc[[#This Row],[Obj]],13,10),"")</f>
        <v>DE10B01970</v>
      </c>
      <c r="I11346" s="164"/>
      <c r="J11346" s="155" t="b">
        <f>Proc[[#This Row],[Requested]]=Proc[[#This Row],[CurrentParent]]</f>
        <v>0</v>
      </c>
      <c r="K11346" s="155" t="str">
        <f>IF(Proc[[#This Row],[Author]]="Marcela Urrego",VLOOKUP(LEFT(Proc[[#This Row],[Requested]],1),Table3[#All],2,0),VLOOKUP(Proc[[#This Row],[Author]],Table4[],2,0))</f>
        <v>EL</v>
      </c>
      <c r="L11346" s="155"/>
      <c r="M11346" s="140">
        <v>46139</v>
      </c>
      <c r="N11346" s="140"/>
      <c r="O11346" s="140"/>
      <c r="P11346" s="140" t="str">
        <f ca="1">IF(Proc[[#This Row],[DaysAgeing]]&gt;5,"yep","on track")</f>
        <v>on track</v>
      </c>
      <c r="Q11346" s="2">
        <f ca="1">IF(Proc[[#This Row],[DateClosed]]="",ABS(NETWORKDAYS(Proc[[#This Row],[DateOpened]],TODAY()))-1,ABS(NETWORKDAYS(Proc[[#This Row],[DateOpened]],Proc[[#This Row],[DateClosed]]))-1)</f>
        <v>1</v>
      </c>
      <c r="R11346" s="140" t="s">
        <v>774</v>
      </c>
      <c r="S11346" s="155"/>
      <c r="T11346" s="155"/>
    </row>
    <row r="11347" spans="1:20">
      <c r="A11347" s="164" t="s">
        <v>13750</v>
      </c>
      <c r="B11347" s="155" t="str">
        <f>IFERROR(VLOOKUP(Proc[[#This Row],[App]],Table2[],3,0),"open")</f>
        <v>open</v>
      </c>
      <c r="C11347" s="164" t="s">
        <v>370</v>
      </c>
      <c r="D11347" t="s">
        <v>13688</v>
      </c>
      <c r="E11347" t="s">
        <v>13784</v>
      </c>
      <c r="F11347" s="155" t="s">
        <v>13806</v>
      </c>
      <c r="G11347" s="164" t="s">
        <v>406</v>
      </c>
      <c r="H11347" s="155" t="str">
        <f>IF(Proc[[#This Row],[type]]="LFF (MDG-F)",MID(Proc[[#This Row],[Obj]],13,10),"")</f>
        <v>DE10B01980</v>
      </c>
      <c r="I11347" s="164"/>
      <c r="J11347" s="155" t="b">
        <f>Proc[[#This Row],[Requested]]=Proc[[#This Row],[CurrentParent]]</f>
        <v>0</v>
      </c>
      <c r="K11347" s="155" t="str">
        <f>IF(Proc[[#This Row],[Author]]="Marcela Urrego",VLOOKUP(LEFT(Proc[[#This Row],[Requested]],1),Table3[#All],2,0),VLOOKUP(Proc[[#This Row],[Author]],Table4[],2,0))</f>
        <v>EL</v>
      </c>
      <c r="L11347" s="155"/>
      <c r="M11347" s="140">
        <v>46139</v>
      </c>
      <c r="N11347" s="140"/>
      <c r="O11347" s="140"/>
      <c r="P11347" s="140" t="str">
        <f ca="1">IF(Proc[[#This Row],[DaysAgeing]]&gt;5,"yep","on track")</f>
        <v>on track</v>
      </c>
      <c r="Q11347" s="2">
        <f ca="1">IF(Proc[[#This Row],[DateClosed]]="",ABS(NETWORKDAYS(Proc[[#This Row],[DateOpened]],TODAY()))-1,ABS(NETWORKDAYS(Proc[[#This Row],[DateOpened]],Proc[[#This Row],[DateClosed]]))-1)</f>
        <v>1</v>
      </c>
      <c r="R11347" s="140" t="s">
        <v>774</v>
      </c>
      <c r="S11347" s="155"/>
      <c r="T11347" s="155"/>
    </row>
    <row r="11348" spans="1:20">
      <c r="A11348" s="164" t="s">
        <v>13750</v>
      </c>
      <c r="B11348" s="155" t="str">
        <f>IFERROR(VLOOKUP(Proc[[#This Row],[App]],Table2[],3,0),"open")</f>
        <v>open</v>
      </c>
      <c r="C11348" s="164" t="s">
        <v>370</v>
      </c>
      <c r="D11348" t="s">
        <v>13689</v>
      </c>
      <c r="E11348" t="s">
        <v>13784</v>
      </c>
      <c r="F11348" s="155" t="s">
        <v>13805</v>
      </c>
      <c r="G11348" s="164" t="s">
        <v>400</v>
      </c>
      <c r="H11348" s="155" t="str">
        <f>IF(Proc[[#This Row],[type]]="LFF (MDG-F)",MID(Proc[[#This Row],[Obj]],13,10),"")</f>
        <v/>
      </c>
      <c r="I11348" s="164"/>
      <c r="J11348" s="155" t="b">
        <f>Proc[[#This Row],[Requested]]=Proc[[#This Row],[CurrentParent]]</f>
        <v>0</v>
      </c>
      <c r="K11348" s="155" t="str">
        <f>IF(Proc[[#This Row],[Author]]="Marcela Urrego",VLOOKUP(LEFT(Proc[[#This Row],[Requested]],1),Table3[#All],2,0),VLOOKUP(Proc[[#This Row],[Author]],Table4[],2,0))</f>
        <v>EL</v>
      </c>
      <c r="L11348" s="155"/>
      <c r="M11348" s="140">
        <v>46139</v>
      </c>
      <c r="N11348" s="140"/>
      <c r="O11348" s="140"/>
      <c r="P11348" s="140" t="str">
        <f ca="1">IF(Proc[[#This Row],[DaysAgeing]]&gt;5,"yep","on track")</f>
        <v>on track</v>
      </c>
      <c r="Q11348" s="2">
        <f ca="1">IF(Proc[[#This Row],[DateClosed]]="",ABS(NETWORKDAYS(Proc[[#This Row],[DateOpened]],TODAY()))-1,ABS(NETWORKDAYS(Proc[[#This Row],[DateOpened]],Proc[[#This Row],[DateClosed]]))-1)</f>
        <v>1</v>
      </c>
      <c r="R11348" s="140" t="s">
        <v>774</v>
      </c>
      <c r="S11348" s="155"/>
      <c r="T11348" s="155"/>
    </row>
    <row r="11349" spans="1:20">
      <c r="A11349" s="164" t="s">
        <v>13750</v>
      </c>
      <c r="B11349" s="155" t="str">
        <f>IFERROR(VLOOKUP(Proc[[#This Row],[App]],Table2[],3,0),"open")</f>
        <v>open</v>
      </c>
      <c r="C11349" s="164" t="s">
        <v>370</v>
      </c>
      <c r="D11349" t="s">
        <v>13690</v>
      </c>
      <c r="E11349" t="s">
        <v>13784</v>
      </c>
      <c r="F11349" s="155" t="s">
        <v>13805</v>
      </c>
      <c r="G11349" s="164" t="s">
        <v>400</v>
      </c>
      <c r="H11349" s="155" t="str">
        <f>IF(Proc[[#This Row],[type]]="LFF (MDG-F)",MID(Proc[[#This Row],[Obj]],13,10),"")</f>
        <v/>
      </c>
      <c r="I11349" s="164"/>
      <c r="J11349" s="155" t="b">
        <f>Proc[[#This Row],[Requested]]=Proc[[#This Row],[CurrentParent]]</f>
        <v>0</v>
      </c>
      <c r="K11349" s="155" t="str">
        <f>IF(Proc[[#This Row],[Author]]="Marcela Urrego",VLOOKUP(LEFT(Proc[[#This Row],[Requested]],1),Table3[#All],2,0),VLOOKUP(Proc[[#This Row],[Author]],Table4[],2,0))</f>
        <v>EL</v>
      </c>
      <c r="L11349" s="155"/>
      <c r="M11349" s="140">
        <v>46139</v>
      </c>
      <c r="N11349" s="140"/>
      <c r="O11349" s="140"/>
      <c r="P11349" s="140" t="str">
        <f ca="1">IF(Proc[[#This Row],[DaysAgeing]]&gt;5,"yep","on track")</f>
        <v>on track</v>
      </c>
      <c r="Q11349" s="2">
        <f ca="1">IF(Proc[[#This Row],[DateClosed]]="",ABS(NETWORKDAYS(Proc[[#This Row],[DateOpened]],TODAY()))-1,ABS(NETWORKDAYS(Proc[[#This Row],[DateOpened]],Proc[[#This Row],[DateClosed]]))-1)</f>
        <v>1</v>
      </c>
      <c r="R11349" s="140" t="s">
        <v>774</v>
      </c>
      <c r="S11349" s="155"/>
      <c r="T11349" s="155"/>
    </row>
    <row r="11350" spans="1:20">
      <c r="A11350" s="164" t="s">
        <v>13750</v>
      </c>
      <c r="B11350" s="155" t="str">
        <f>IFERROR(VLOOKUP(Proc[[#This Row],[App]],Table2[],3,0),"open")</f>
        <v>open</v>
      </c>
      <c r="C11350" s="164" t="s">
        <v>370</v>
      </c>
      <c r="D11350" t="s">
        <v>13691</v>
      </c>
      <c r="E11350" t="s">
        <v>13784</v>
      </c>
      <c r="F11350" s="155" t="s">
        <v>13807</v>
      </c>
      <c r="G11350" s="164" t="s">
        <v>406</v>
      </c>
      <c r="H11350" s="155" t="str">
        <f>IF(Proc[[#This Row],[type]]="LFF (MDG-F)",MID(Proc[[#This Row],[Obj]],13,10),"")</f>
        <v>DE10B02518</v>
      </c>
      <c r="I11350" s="164"/>
      <c r="J11350" s="155" t="b">
        <f>Proc[[#This Row],[Requested]]=Proc[[#This Row],[CurrentParent]]</f>
        <v>0</v>
      </c>
      <c r="K11350" s="155" t="str">
        <f>IF(Proc[[#This Row],[Author]]="Marcela Urrego",VLOOKUP(LEFT(Proc[[#This Row],[Requested]],1),Table3[#All],2,0),VLOOKUP(Proc[[#This Row],[Author]],Table4[],2,0))</f>
        <v>EL</v>
      </c>
      <c r="L11350" s="155"/>
      <c r="M11350" s="140">
        <v>46139</v>
      </c>
      <c r="N11350" s="140"/>
      <c r="O11350" s="140"/>
      <c r="P11350" s="140" t="str">
        <f ca="1">IF(Proc[[#This Row],[DaysAgeing]]&gt;5,"yep","on track")</f>
        <v>on track</v>
      </c>
      <c r="Q11350" s="2">
        <f ca="1">IF(Proc[[#This Row],[DateClosed]]="",ABS(NETWORKDAYS(Proc[[#This Row],[DateOpened]],TODAY()))-1,ABS(NETWORKDAYS(Proc[[#This Row],[DateOpened]],Proc[[#This Row],[DateClosed]]))-1)</f>
        <v>1</v>
      </c>
      <c r="R11350" s="140" t="s">
        <v>774</v>
      </c>
      <c r="S11350" s="155"/>
      <c r="T11350" s="155"/>
    </row>
    <row r="11351" spans="1:20">
      <c r="A11351" s="164" t="s">
        <v>13750</v>
      </c>
      <c r="B11351" s="155" t="str">
        <f>IFERROR(VLOOKUP(Proc[[#This Row],[App]],Table2[],3,0),"open")</f>
        <v>open</v>
      </c>
      <c r="C11351" s="164" t="s">
        <v>370</v>
      </c>
      <c r="D11351" t="s">
        <v>13692</v>
      </c>
      <c r="E11351" t="s">
        <v>13784</v>
      </c>
      <c r="F11351" s="155" t="s">
        <v>13808</v>
      </c>
      <c r="G11351" s="164" t="s">
        <v>406</v>
      </c>
      <c r="H11351" s="155" t="str">
        <f>IF(Proc[[#This Row],[type]]="LFF (MDG-F)",MID(Proc[[#This Row],[Obj]],13,10),"")</f>
        <v>DE10B03346</v>
      </c>
      <c r="I11351" s="164"/>
      <c r="J11351" s="155" t="b">
        <f>Proc[[#This Row],[Requested]]=Proc[[#This Row],[CurrentParent]]</f>
        <v>0</v>
      </c>
      <c r="K11351" s="155" t="str">
        <f>IF(Proc[[#This Row],[Author]]="Marcela Urrego",VLOOKUP(LEFT(Proc[[#This Row],[Requested]],1),Table3[#All],2,0),VLOOKUP(Proc[[#This Row],[Author]],Table4[],2,0))</f>
        <v>EL</v>
      </c>
      <c r="L11351" s="155"/>
      <c r="M11351" s="140">
        <v>46139</v>
      </c>
      <c r="N11351" s="140"/>
      <c r="O11351" s="140"/>
      <c r="P11351" s="140" t="str">
        <f ca="1">IF(Proc[[#This Row],[DaysAgeing]]&gt;5,"yep","on track")</f>
        <v>on track</v>
      </c>
      <c r="Q11351" s="2">
        <f ca="1">IF(Proc[[#This Row],[DateClosed]]="",ABS(NETWORKDAYS(Proc[[#This Row],[DateOpened]],TODAY()))-1,ABS(NETWORKDAYS(Proc[[#This Row],[DateOpened]],Proc[[#This Row],[DateClosed]]))-1)</f>
        <v>1</v>
      </c>
      <c r="R11351" s="140" t="s">
        <v>774</v>
      </c>
      <c r="S11351" s="155"/>
      <c r="T11351" s="155"/>
    </row>
    <row r="11352" spans="1:20">
      <c r="A11352" s="164" t="s">
        <v>13750</v>
      </c>
      <c r="B11352" s="155" t="str">
        <f>IFERROR(VLOOKUP(Proc[[#This Row],[App]],Table2[],3,0),"open")</f>
        <v>open</v>
      </c>
      <c r="C11352" s="164" t="s">
        <v>370</v>
      </c>
      <c r="D11352" t="s">
        <v>13693</v>
      </c>
      <c r="E11352" t="s">
        <v>13784</v>
      </c>
      <c r="F11352" s="155" t="s">
        <v>13809</v>
      </c>
      <c r="G11352" s="164" t="s">
        <v>406</v>
      </c>
      <c r="H11352" s="155" t="str">
        <f>IF(Proc[[#This Row],[type]]="LFF (MDG-F)",MID(Proc[[#This Row],[Obj]],13,10),"")</f>
        <v>DE10B03380</v>
      </c>
      <c r="I11352" s="164"/>
      <c r="J11352" s="155" t="b">
        <f>Proc[[#This Row],[Requested]]=Proc[[#This Row],[CurrentParent]]</f>
        <v>0</v>
      </c>
      <c r="K11352" s="155" t="str">
        <f>IF(Proc[[#This Row],[Author]]="Marcela Urrego",VLOOKUP(LEFT(Proc[[#This Row],[Requested]],1),Table3[#All],2,0),VLOOKUP(Proc[[#This Row],[Author]],Table4[],2,0))</f>
        <v>EL</v>
      </c>
      <c r="L11352" s="155"/>
      <c r="M11352" s="140">
        <v>46139</v>
      </c>
      <c r="N11352" s="140"/>
      <c r="O11352" s="140"/>
      <c r="P11352" s="140" t="str">
        <f ca="1">IF(Proc[[#This Row],[DaysAgeing]]&gt;5,"yep","on track")</f>
        <v>on track</v>
      </c>
      <c r="Q11352" s="2">
        <f ca="1">IF(Proc[[#This Row],[DateClosed]]="",ABS(NETWORKDAYS(Proc[[#This Row],[DateOpened]],TODAY()))-1,ABS(NETWORKDAYS(Proc[[#This Row],[DateOpened]],Proc[[#This Row],[DateClosed]]))-1)</f>
        <v>1</v>
      </c>
      <c r="R11352" s="140" t="s">
        <v>774</v>
      </c>
      <c r="S11352" s="155"/>
      <c r="T11352" s="155"/>
    </row>
    <row r="11353" spans="1:20">
      <c r="A11353" s="164" t="s">
        <v>13750</v>
      </c>
      <c r="B11353" s="155" t="str">
        <f>IFERROR(VLOOKUP(Proc[[#This Row],[App]],Table2[],3,0),"open")</f>
        <v>open</v>
      </c>
      <c r="C11353" s="164" t="s">
        <v>370</v>
      </c>
      <c r="D11353" t="s">
        <v>13694</v>
      </c>
      <c r="E11353" t="s">
        <v>13784</v>
      </c>
      <c r="F11353" s="155" t="s">
        <v>13810</v>
      </c>
      <c r="G11353" s="164" t="s">
        <v>406</v>
      </c>
      <c r="H11353" s="155" t="str">
        <f>IF(Proc[[#This Row],[type]]="LFF (MDG-F)",MID(Proc[[#This Row],[Obj]],13,10),"")</f>
        <v>DE10B02610</v>
      </c>
      <c r="I11353" s="164"/>
      <c r="J11353" s="155" t="b">
        <f>Proc[[#This Row],[Requested]]=Proc[[#This Row],[CurrentParent]]</f>
        <v>0</v>
      </c>
      <c r="K11353" s="155" t="str">
        <f>IF(Proc[[#This Row],[Author]]="Marcela Urrego",VLOOKUP(LEFT(Proc[[#This Row],[Requested]],1),Table3[#All],2,0),VLOOKUP(Proc[[#This Row],[Author]],Table4[],2,0))</f>
        <v>EL</v>
      </c>
      <c r="L11353" s="155"/>
      <c r="M11353" s="140">
        <v>46139</v>
      </c>
      <c r="N11353" s="140"/>
      <c r="O11353" s="140"/>
      <c r="P11353" s="140" t="str">
        <f ca="1">IF(Proc[[#This Row],[DaysAgeing]]&gt;5,"yep","on track")</f>
        <v>on track</v>
      </c>
      <c r="Q11353" s="2">
        <f ca="1">IF(Proc[[#This Row],[DateClosed]]="",ABS(NETWORKDAYS(Proc[[#This Row],[DateOpened]],TODAY()))-1,ABS(NETWORKDAYS(Proc[[#This Row],[DateOpened]],Proc[[#This Row],[DateClosed]]))-1)</f>
        <v>1</v>
      </c>
      <c r="R11353" s="140" t="s">
        <v>774</v>
      </c>
      <c r="S11353" s="155"/>
      <c r="T11353" s="155"/>
    </row>
    <row r="11354" spans="1:20">
      <c r="A11354" s="164" t="s">
        <v>13750</v>
      </c>
      <c r="B11354" s="155" t="str">
        <f>IFERROR(VLOOKUP(Proc[[#This Row],[App]],Table2[],3,0),"open")</f>
        <v>open</v>
      </c>
      <c r="C11354" s="164" t="s">
        <v>370</v>
      </c>
      <c r="D11354" t="s">
        <v>13695</v>
      </c>
      <c r="E11354" t="s">
        <v>13784</v>
      </c>
      <c r="F11354" s="155" t="s">
        <v>13811</v>
      </c>
      <c r="G11354" s="164" t="s">
        <v>406</v>
      </c>
      <c r="H11354" s="155" t="str">
        <f>IF(Proc[[#This Row],[type]]="LFF (MDG-F)",MID(Proc[[#This Row],[Obj]],13,10),"")</f>
        <v>DE10B02880</v>
      </c>
      <c r="I11354" s="164"/>
      <c r="J11354" s="155" t="b">
        <f>Proc[[#This Row],[Requested]]=Proc[[#This Row],[CurrentParent]]</f>
        <v>0</v>
      </c>
      <c r="K11354" s="155" t="str">
        <f>IF(Proc[[#This Row],[Author]]="Marcela Urrego",VLOOKUP(LEFT(Proc[[#This Row],[Requested]],1),Table3[#All],2,0),VLOOKUP(Proc[[#This Row],[Author]],Table4[],2,0))</f>
        <v>EL</v>
      </c>
      <c r="L11354" s="155"/>
      <c r="M11354" s="140">
        <v>46139</v>
      </c>
      <c r="N11354" s="140"/>
      <c r="O11354" s="140"/>
      <c r="P11354" s="140" t="str">
        <f ca="1">IF(Proc[[#This Row],[DaysAgeing]]&gt;5,"yep","on track")</f>
        <v>on track</v>
      </c>
      <c r="Q11354" s="2">
        <f ca="1">IF(Proc[[#This Row],[DateClosed]]="",ABS(NETWORKDAYS(Proc[[#This Row],[DateOpened]],TODAY()))-1,ABS(NETWORKDAYS(Proc[[#This Row],[DateOpened]],Proc[[#This Row],[DateClosed]]))-1)</f>
        <v>1</v>
      </c>
      <c r="R11354" s="140" t="s">
        <v>774</v>
      </c>
      <c r="S11354" s="155"/>
      <c r="T11354" s="155"/>
    </row>
    <row r="11355" spans="1:20">
      <c r="A11355" s="164" t="s">
        <v>13750</v>
      </c>
      <c r="B11355" s="155" t="str">
        <f>IFERROR(VLOOKUP(Proc[[#This Row],[App]],Table2[],3,0),"open")</f>
        <v>open</v>
      </c>
      <c r="C11355" s="164" t="s">
        <v>370</v>
      </c>
      <c r="D11355" t="s">
        <v>13696</v>
      </c>
      <c r="E11355" t="s">
        <v>13784</v>
      </c>
      <c r="F11355" s="155" t="s">
        <v>13812</v>
      </c>
      <c r="G11355" s="164" t="s">
        <v>406</v>
      </c>
      <c r="H11355" s="155" t="str">
        <f>IF(Proc[[#This Row],[type]]="LFF (MDG-F)",MID(Proc[[#This Row],[Obj]],13,10),"")</f>
        <v>DE04TADG01</v>
      </c>
      <c r="I11355" s="164"/>
      <c r="J11355" s="155" t="b">
        <f>Proc[[#This Row],[Requested]]=Proc[[#This Row],[CurrentParent]]</f>
        <v>0</v>
      </c>
      <c r="K11355" s="155" t="str">
        <f>IF(Proc[[#This Row],[Author]]="Marcela Urrego",VLOOKUP(LEFT(Proc[[#This Row],[Requested]],1),Table3[#All],2,0),VLOOKUP(Proc[[#This Row],[Author]],Table4[],2,0))</f>
        <v>EL</v>
      </c>
      <c r="L11355" s="155"/>
      <c r="M11355" s="140">
        <v>46139</v>
      </c>
      <c r="N11355" s="140"/>
      <c r="O11355" s="140"/>
      <c r="P11355" s="140" t="str">
        <f ca="1">IF(Proc[[#This Row],[DaysAgeing]]&gt;5,"yep","on track")</f>
        <v>on track</v>
      </c>
      <c r="Q11355" s="2">
        <f ca="1">IF(Proc[[#This Row],[DateClosed]]="",ABS(NETWORKDAYS(Proc[[#This Row],[DateOpened]],TODAY()))-1,ABS(NETWORKDAYS(Proc[[#This Row],[DateOpened]],Proc[[#This Row],[DateClosed]]))-1)</f>
        <v>1</v>
      </c>
      <c r="R11355" s="140" t="s">
        <v>774</v>
      </c>
      <c r="S11355" s="155"/>
      <c r="T11355" s="155"/>
    </row>
    <row r="11356" spans="1:20">
      <c r="A11356" s="164" t="s">
        <v>13750</v>
      </c>
      <c r="B11356" s="155" t="str">
        <f>IFERROR(VLOOKUP(Proc[[#This Row],[App]],Table2[],3,0),"open")</f>
        <v>open</v>
      </c>
      <c r="C11356" s="164" t="s">
        <v>370</v>
      </c>
      <c r="D11356" t="s">
        <v>13697</v>
      </c>
      <c r="E11356" t="s">
        <v>13784</v>
      </c>
      <c r="F11356" s="155" t="s">
        <v>13812</v>
      </c>
      <c r="G11356" s="164" t="s">
        <v>406</v>
      </c>
      <c r="H11356" s="155" t="str">
        <f>IF(Proc[[#This Row],[type]]="LFF (MDG-F)",MID(Proc[[#This Row],[Obj]],13,10),"")</f>
        <v>DE07TQSZ01</v>
      </c>
      <c r="I11356" s="164"/>
      <c r="J11356" s="155" t="b">
        <f>Proc[[#This Row],[Requested]]=Proc[[#This Row],[CurrentParent]]</f>
        <v>0</v>
      </c>
      <c r="K11356" s="155" t="str">
        <f>IF(Proc[[#This Row],[Author]]="Marcela Urrego",VLOOKUP(LEFT(Proc[[#This Row],[Requested]],1),Table3[#All],2,0),VLOOKUP(Proc[[#This Row],[Author]],Table4[],2,0))</f>
        <v>EL</v>
      </c>
      <c r="L11356" s="155"/>
      <c r="M11356" s="140">
        <v>46139</v>
      </c>
      <c r="N11356" s="140"/>
      <c r="O11356" s="140"/>
      <c r="P11356" s="140" t="str">
        <f ca="1">IF(Proc[[#This Row],[DaysAgeing]]&gt;5,"yep","on track")</f>
        <v>on track</v>
      </c>
      <c r="Q11356" s="2">
        <f ca="1">IF(Proc[[#This Row],[DateClosed]]="",ABS(NETWORKDAYS(Proc[[#This Row],[DateOpened]],TODAY()))-1,ABS(NETWORKDAYS(Proc[[#This Row],[DateOpened]],Proc[[#This Row],[DateClosed]]))-1)</f>
        <v>1</v>
      </c>
      <c r="R11356" s="140" t="s">
        <v>774</v>
      </c>
      <c r="S11356" s="155"/>
      <c r="T11356" s="155"/>
    </row>
    <row r="11357" spans="1:20">
      <c r="A11357" s="164" t="s">
        <v>13750</v>
      </c>
      <c r="B11357" s="155" t="str">
        <f>IFERROR(VLOOKUP(Proc[[#This Row],[App]],Table2[],3,0),"open")</f>
        <v>open</v>
      </c>
      <c r="C11357" s="164" t="s">
        <v>370</v>
      </c>
      <c r="D11357" t="s">
        <v>13698</v>
      </c>
      <c r="E11357" t="s">
        <v>13784</v>
      </c>
      <c r="F11357" s="155" t="s">
        <v>13812</v>
      </c>
      <c r="G11357" s="164" t="s">
        <v>406</v>
      </c>
      <c r="H11357" s="155" t="str">
        <f>IF(Proc[[#This Row],[type]]="LFF (MDG-F)",MID(Proc[[#This Row],[Obj]],13,10),"")</f>
        <v>DE10B01200</v>
      </c>
      <c r="I11357" s="164"/>
      <c r="J11357" s="155" t="b">
        <f>Proc[[#This Row],[Requested]]=Proc[[#This Row],[CurrentParent]]</f>
        <v>0</v>
      </c>
      <c r="K11357" s="155" t="str">
        <f>IF(Proc[[#This Row],[Author]]="Marcela Urrego",VLOOKUP(LEFT(Proc[[#This Row],[Requested]],1),Table3[#All],2,0),VLOOKUP(Proc[[#This Row],[Author]],Table4[],2,0))</f>
        <v>EL</v>
      </c>
      <c r="L11357" s="155"/>
      <c r="M11357" s="140">
        <v>46139</v>
      </c>
      <c r="N11357" s="140"/>
      <c r="O11357" s="140"/>
      <c r="P11357" s="140" t="str">
        <f ca="1">IF(Proc[[#This Row],[DaysAgeing]]&gt;5,"yep","on track")</f>
        <v>on track</v>
      </c>
      <c r="Q11357" s="2">
        <f ca="1">IF(Proc[[#This Row],[DateClosed]]="",ABS(NETWORKDAYS(Proc[[#This Row],[DateOpened]],TODAY()))-1,ABS(NETWORKDAYS(Proc[[#This Row],[DateOpened]],Proc[[#This Row],[DateClosed]]))-1)</f>
        <v>1</v>
      </c>
      <c r="R11357" s="140" t="s">
        <v>774</v>
      </c>
      <c r="S11357" s="155"/>
      <c r="T11357" s="155"/>
    </row>
    <row r="11358" spans="1:20">
      <c r="A11358" s="164" t="s">
        <v>13750</v>
      </c>
      <c r="B11358" s="155" t="str">
        <f>IFERROR(VLOOKUP(Proc[[#This Row],[App]],Table2[],3,0),"open")</f>
        <v>open</v>
      </c>
      <c r="C11358" s="164" t="s">
        <v>370</v>
      </c>
      <c r="D11358" t="s">
        <v>13699</v>
      </c>
      <c r="E11358" t="s">
        <v>13784</v>
      </c>
      <c r="F11358" s="155" t="s">
        <v>13812</v>
      </c>
      <c r="G11358" s="164" t="s">
        <v>406</v>
      </c>
      <c r="H11358" s="155" t="str">
        <f>IF(Proc[[#This Row],[type]]="LFF (MDG-F)",MID(Proc[[#This Row],[Obj]],13,10),"")</f>
        <v>DE10B03100</v>
      </c>
      <c r="I11358" s="164"/>
      <c r="J11358" s="155" t="b">
        <f>Proc[[#This Row],[Requested]]=Proc[[#This Row],[CurrentParent]]</f>
        <v>0</v>
      </c>
      <c r="K11358" s="155" t="str">
        <f>IF(Proc[[#This Row],[Author]]="Marcela Urrego",VLOOKUP(LEFT(Proc[[#This Row],[Requested]],1),Table3[#All],2,0),VLOOKUP(Proc[[#This Row],[Author]],Table4[],2,0))</f>
        <v>EL</v>
      </c>
      <c r="L11358" s="155"/>
      <c r="M11358" s="140">
        <v>46139</v>
      </c>
      <c r="N11358" s="140"/>
      <c r="O11358" s="140"/>
      <c r="P11358" s="140" t="str">
        <f ca="1">IF(Proc[[#This Row],[DaysAgeing]]&gt;5,"yep","on track")</f>
        <v>on track</v>
      </c>
      <c r="Q11358" s="2">
        <f ca="1">IF(Proc[[#This Row],[DateClosed]]="",ABS(NETWORKDAYS(Proc[[#This Row],[DateOpened]],TODAY()))-1,ABS(NETWORKDAYS(Proc[[#This Row],[DateOpened]],Proc[[#This Row],[DateClosed]]))-1)</f>
        <v>1</v>
      </c>
      <c r="R11358" s="140" t="s">
        <v>774</v>
      </c>
      <c r="S11358" s="155"/>
      <c r="T11358" s="155"/>
    </row>
    <row r="11359" spans="1:20">
      <c r="A11359" s="164" t="s">
        <v>13750</v>
      </c>
      <c r="B11359" s="155" t="str">
        <f>IFERROR(VLOOKUP(Proc[[#This Row],[App]],Table2[],3,0),"open")</f>
        <v>open</v>
      </c>
      <c r="C11359" s="164" t="s">
        <v>370</v>
      </c>
      <c r="D11359" t="s">
        <v>13700</v>
      </c>
      <c r="E11359" t="s">
        <v>13784</v>
      </c>
      <c r="F11359" s="155" t="s">
        <v>13812</v>
      </c>
      <c r="G11359" s="164" t="s">
        <v>406</v>
      </c>
      <c r="H11359" s="155" t="str">
        <f>IF(Proc[[#This Row],[type]]="LFF (MDG-F)",MID(Proc[[#This Row],[Obj]],13,10),"")</f>
        <v>DE10B03111</v>
      </c>
      <c r="I11359" s="164"/>
      <c r="J11359" s="155" t="b">
        <f>Proc[[#This Row],[Requested]]=Proc[[#This Row],[CurrentParent]]</f>
        <v>0</v>
      </c>
      <c r="K11359" s="155" t="str">
        <f>IF(Proc[[#This Row],[Author]]="Marcela Urrego",VLOOKUP(LEFT(Proc[[#This Row],[Requested]],1),Table3[#All],2,0),VLOOKUP(Proc[[#This Row],[Author]],Table4[],2,0))</f>
        <v>EL</v>
      </c>
      <c r="L11359" s="155"/>
      <c r="M11359" s="140">
        <v>46139</v>
      </c>
      <c r="N11359" s="140"/>
      <c r="O11359" s="140"/>
      <c r="P11359" s="140" t="str">
        <f ca="1">IF(Proc[[#This Row],[DaysAgeing]]&gt;5,"yep","on track")</f>
        <v>on track</v>
      </c>
      <c r="Q11359" s="2">
        <f ca="1">IF(Proc[[#This Row],[DateClosed]]="",ABS(NETWORKDAYS(Proc[[#This Row],[DateOpened]],TODAY()))-1,ABS(NETWORKDAYS(Proc[[#This Row],[DateOpened]],Proc[[#This Row],[DateClosed]]))-1)</f>
        <v>1</v>
      </c>
      <c r="R11359" s="140" t="s">
        <v>774</v>
      </c>
      <c r="S11359" s="155"/>
      <c r="T11359" s="155"/>
    </row>
    <row r="11360" spans="1:20">
      <c r="A11360" s="164" t="s">
        <v>13750</v>
      </c>
      <c r="B11360" s="155" t="str">
        <f>IFERROR(VLOOKUP(Proc[[#This Row],[App]],Table2[],3,0),"open")</f>
        <v>open</v>
      </c>
      <c r="C11360" s="164" t="s">
        <v>370</v>
      </c>
      <c r="D11360" t="s">
        <v>13701</v>
      </c>
      <c r="E11360" t="s">
        <v>13784</v>
      </c>
      <c r="F11360" s="155" t="s">
        <v>13812</v>
      </c>
      <c r="G11360" s="164" t="s">
        <v>406</v>
      </c>
      <c r="H11360" s="155" t="str">
        <f>IF(Proc[[#This Row],[type]]="LFF (MDG-F)",MID(Proc[[#This Row],[Obj]],13,10),"")</f>
        <v>DE10B04100</v>
      </c>
      <c r="I11360" s="164"/>
      <c r="J11360" s="155" t="b">
        <f>Proc[[#This Row],[Requested]]=Proc[[#This Row],[CurrentParent]]</f>
        <v>0</v>
      </c>
      <c r="K11360" s="155" t="str">
        <f>IF(Proc[[#This Row],[Author]]="Marcela Urrego",VLOOKUP(LEFT(Proc[[#This Row],[Requested]],1),Table3[#All],2,0),VLOOKUP(Proc[[#This Row],[Author]],Table4[],2,0))</f>
        <v>EL</v>
      </c>
      <c r="L11360" s="155"/>
      <c r="M11360" s="140">
        <v>46139</v>
      </c>
      <c r="N11360" s="140"/>
      <c r="O11360" s="140"/>
      <c r="P11360" s="140" t="str">
        <f ca="1">IF(Proc[[#This Row],[DaysAgeing]]&gt;5,"yep","on track")</f>
        <v>on track</v>
      </c>
      <c r="Q11360" s="2">
        <f ca="1">IF(Proc[[#This Row],[DateClosed]]="",ABS(NETWORKDAYS(Proc[[#This Row],[DateOpened]],TODAY()))-1,ABS(NETWORKDAYS(Proc[[#This Row],[DateOpened]],Proc[[#This Row],[DateClosed]]))-1)</f>
        <v>1</v>
      </c>
      <c r="R11360" s="140" t="s">
        <v>774</v>
      </c>
      <c r="S11360" s="155"/>
      <c r="T11360" s="155"/>
    </row>
    <row r="11361" spans="1:20">
      <c r="A11361" s="164" t="s">
        <v>13750</v>
      </c>
      <c r="B11361" s="155" t="str">
        <f>IFERROR(VLOOKUP(Proc[[#This Row],[App]],Table2[],3,0),"open")</f>
        <v>open</v>
      </c>
      <c r="C11361" s="164" t="s">
        <v>370</v>
      </c>
      <c r="D11361" t="s">
        <v>13702</v>
      </c>
      <c r="E11361" t="s">
        <v>13784</v>
      </c>
      <c r="F11361" s="155" t="s">
        <v>13812</v>
      </c>
      <c r="G11361" s="164" t="s">
        <v>400</v>
      </c>
      <c r="H11361" s="155" t="str">
        <f>IF(Proc[[#This Row],[type]]="LFF (MDG-F)",MID(Proc[[#This Row],[Obj]],13,10),"")</f>
        <v/>
      </c>
      <c r="I11361" s="164"/>
      <c r="J11361" s="155" t="b">
        <f>Proc[[#This Row],[Requested]]=Proc[[#This Row],[CurrentParent]]</f>
        <v>0</v>
      </c>
      <c r="K11361" s="155" t="str">
        <f>IF(Proc[[#This Row],[Author]]="Marcela Urrego",VLOOKUP(LEFT(Proc[[#This Row],[Requested]],1),Table3[#All],2,0),VLOOKUP(Proc[[#This Row],[Author]],Table4[],2,0))</f>
        <v>EL</v>
      </c>
      <c r="L11361" s="155"/>
      <c r="M11361" s="140">
        <v>46139</v>
      </c>
      <c r="N11361" s="140"/>
      <c r="O11361" s="140"/>
      <c r="P11361" s="140" t="str">
        <f ca="1">IF(Proc[[#This Row],[DaysAgeing]]&gt;5,"yep","on track")</f>
        <v>on track</v>
      </c>
      <c r="Q11361" s="2">
        <f ca="1">IF(Proc[[#This Row],[DateClosed]]="",ABS(NETWORKDAYS(Proc[[#This Row],[DateOpened]],TODAY()))-1,ABS(NETWORKDAYS(Proc[[#This Row],[DateOpened]],Proc[[#This Row],[DateClosed]]))-1)</f>
        <v>1</v>
      </c>
      <c r="R11361" s="140" t="s">
        <v>774</v>
      </c>
      <c r="S11361" s="155"/>
      <c r="T11361" s="155"/>
    </row>
    <row r="11362" spans="1:20">
      <c r="A11362" s="164" t="s">
        <v>13750</v>
      </c>
      <c r="B11362" s="155" t="str">
        <f>IFERROR(VLOOKUP(Proc[[#This Row],[App]],Table2[],3,0),"open")</f>
        <v>open</v>
      </c>
      <c r="C11362" s="164" t="s">
        <v>370</v>
      </c>
      <c r="D11362" t="s">
        <v>13703</v>
      </c>
      <c r="E11362" t="s">
        <v>13784</v>
      </c>
      <c r="F11362" s="155" t="s">
        <v>13812</v>
      </c>
      <c r="G11362" s="164" t="s">
        <v>400</v>
      </c>
      <c r="H11362" s="155" t="str">
        <f>IF(Proc[[#This Row],[type]]="LFF (MDG-F)",MID(Proc[[#This Row],[Obj]],13,10),"")</f>
        <v/>
      </c>
      <c r="I11362" s="164"/>
      <c r="J11362" s="155" t="b">
        <f>Proc[[#This Row],[Requested]]=Proc[[#This Row],[CurrentParent]]</f>
        <v>0</v>
      </c>
      <c r="K11362" s="155" t="str">
        <f>IF(Proc[[#This Row],[Author]]="Marcela Urrego",VLOOKUP(LEFT(Proc[[#This Row],[Requested]],1),Table3[#All],2,0),VLOOKUP(Proc[[#This Row],[Author]],Table4[],2,0))</f>
        <v>EL</v>
      </c>
      <c r="L11362" s="155"/>
      <c r="M11362" s="140">
        <v>46139</v>
      </c>
      <c r="N11362" s="140"/>
      <c r="O11362" s="140"/>
      <c r="P11362" s="140" t="str">
        <f ca="1">IF(Proc[[#This Row],[DaysAgeing]]&gt;5,"yep","on track")</f>
        <v>on track</v>
      </c>
      <c r="Q11362" s="2">
        <f ca="1">IF(Proc[[#This Row],[DateClosed]]="",ABS(NETWORKDAYS(Proc[[#This Row],[DateOpened]],TODAY()))-1,ABS(NETWORKDAYS(Proc[[#This Row],[DateOpened]],Proc[[#This Row],[DateClosed]]))-1)</f>
        <v>1</v>
      </c>
      <c r="R11362" s="140" t="s">
        <v>774</v>
      </c>
      <c r="S11362" s="155"/>
      <c r="T11362" s="155"/>
    </row>
    <row r="11363" spans="1:20">
      <c r="A11363" s="164" t="s">
        <v>13750</v>
      </c>
      <c r="B11363" s="155" t="str">
        <f>IFERROR(VLOOKUP(Proc[[#This Row],[App]],Table2[],3,0),"open")</f>
        <v>open</v>
      </c>
      <c r="C11363" s="164" t="s">
        <v>370</v>
      </c>
      <c r="D11363" t="s">
        <v>13704</v>
      </c>
      <c r="E11363" t="s">
        <v>13784</v>
      </c>
      <c r="F11363" s="155" t="s">
        <v>13813</v>
      </c>
      <c r="G11363" s="164" t="s">
        <v>406</v>
      </c>
      <c r="H11363" s="155" t="str">
        <f>IF(Proc[[#This Row],[type]]="LFF (MDG-F)",MID(Proc[[#This Row],[Obj]],13,10),"")</f>
        <v>DE10B02300</v>
      </c>
      <c r="I11363" s="164"/>
      <c r="J11363" s="155" t="b">
        <f>Proc[[#This Row],[Requested]]=Proc[[#This Row],[CurrentParent]]</f>
        <v>0</v>
      </c>
      <c r="K11363" s="155" t="str">
        <f>IF(Proc[[#This Row],[Author]]="Marcela Urrego",VLOOKUP(LEFT(Proc[[#This Row],[Requested]],1),Table3[#All],2,0),VLOOKUP(Proc[[#This Row],[Author]],Table4[],2,0))</f>
        <v>EL</v>
      </c>
      <c r="L11363" s="155"/>
      <c r="M11363" s="140">
        <v>46139</v>
      </c>
      <c r="N11363" s="140"/>
      <c r="O11363" s="140"/>
      <c r="P11363" s="140" t="str">
        <f ca="1">IF(Proc[[#This Row],[DaysAgeing]]&gt;5,"yep","on track")</f>
        <v>on track</v>
      </c>
      <c r="Q11363" s="2">
        <f ca="1">IF(Proc[[#This Row],[DateClosed]]="",ABS(NETWORKDAYS(Proc[[#This Row],[DateOpened]],TODAY()))-1,ABS(NETWORKDAYS(Proc[[#This Row],[DateOpened]],Proc[[#This Row],[DateClosed]]))-1)</f>
        <v>1</v>
      </c>
      <c r="R11363" s="140" t="s">
        <v>774</v>
      </c>
      <c r="S11363" s="155"/>
      <c r="T11363" s="155"/>
    </row>
    <row r="11364" spans="1:20">
      <c r="A11364" s="164" t="s">
        <v>13750</v>
      </c>
      <c r="B11364" s="155" t="str">
        <f>IFERROR(VLOOKUP(Proc[[#This Row],[App]],Table2[],3,0),"open")</f>
        <v>open</v>
      </c>
      <c r="C11364" s="164" t="s">
        <v>370</v>
      </c>
      <c r="D11364" t="s">
        <v>13705</v>
      </c>
      <c r="E11364" t="s">
        <v>13784</v>
      </c>
      <c r="F11364" s="155" t="s">
        <v>5407</v>
      </c>
      <c r="G11364" s="164" t="s">
        <v>406</v>
      </c>
      <c r="H11364" s="155" t="str">
        <f>IF(Proc[[#This Row],[type]]="LFF (MDG-F)",MID(Proc[[#This Row],[Obj]],13,10),"")</f>
        <v>DE10B08800</v>
      </c>
      <c r="I11364" s="164"/>
      <c r="J11364" s="155" t="b">
        <f>Proc[[#This Row],[Requested]]=Proc[[#This Row],[CurrentParent]]</f>
        <v>0</v>
      </c>
      <c r="K11364" s="155" t="str">
        <f>IF(Proc[[#This Row],[Author]]="Marcela Urrego",VLOOKUP(LEFT(Proc[[#This Row],[Requested]],1),Table3[#All],2,0),VLOOKUP(Proc[[#This Row],[Author]],Table4[],2,0))</f>
        <v>EL</v>
      </c>
      <c r="L11364" s="155"/>
      <c r="M11364" s="140">
        <v>46139</v>
      </c>
      <c r="N11364" s="140"/>
      <c r="O11364" s="140"/>
      <c r="P11364" s="140" t="str">
        <f ca="1">IF(Proc[[#This Row],[DaysAgeing]]&gt;5,"yep","on track")</f>
        <v>on track</v>
      </c>
      <c r="Q11364" s="2">
        <f ca="1">IF(Proc[[#This Row],[DateClosed]]="",ABS(NETWORKDAYS(Proc[[#This Row],[DateOpened]],TODAY()))-1,ABS(NETWORKDAYS(Proc[[#This Row],[DateOpened]],Proc[[#This Row],[DateClosed]]))-1)</f>
        <v>1</v>
      </c>
      <c r="R11364" s="140" t="s">
        <v>774</v>
      </c>
      <c r="S11364" s="155"/>
      <c r="T11364" s="155"/>
    </row>
    <row r="11365" spans="1:20" hidden="1">
      <c r="A11365" s="164" t="s">
        <v>13750</v>
      </c>
      <c r="B11365" s="155" t="str">
        <f>IFERROR(VLOOKUP(Proc[[#This Row],[App]],Table2[],3,0),"open")</f>
        <v>open</v>
      </c>
      <c r="C11365" s="164" t="s">
        <v>377</v>
      </c>
      <c r="D11365" t="s">
        <v>13706</v>
      </c>
      <c r="E11365" t="s">
        <v>13784</v>
      </c>
      <c r="F11365" s="155"/>
      <c r="G11365" s="164" t="s">
        <v>400</v>
      </c>
      <c r="H11365" s="155" t="str">
        <f>IF(Proc[[#This Row],[type]]="LFF (MDG-F)",MID(Proc[[#This Row],[Obj]],13,10),"")</f>
        <v/>
      </c>
      <c r="I11365" s="164"/>
      <c r="J11365" s="155" t="b">
        <f>Proc[[#This Row],[Requested]]=Proc[[#This Row],[CurrentParent]]</f>
        <v>0</v>
      </c>
      <c r="K11365" s="155" t="str">
        <f>IF(Proc[[#This Row],[Author]]="Marcela Urrego",VLOOKUP(LEFT(Proc[[#This Row],[Requested]],1),Table3[#All],2,0),VLOOKUP(Proc[[#This Row],[Author]],Table4[],2,0))</f>
        <v>EL</v>
      </c>
      <c r="L11365" s="155"/>
      <c r="M11365" s="140">
        <v>46139</v>
      </c>
      <c r="N11365" s="140"/>
      <c r="O11365" s="140"/>
      <c r="P11365" s="140" t="str">
        <f ca="1">IF(Proc[[#This Row],[DaysAgeing]]&gt;5,"yep","on track")</f>
        <v>on track</v>
      </c>
      <c r="Q11365" s="2">
        <f ca="1">IF(Proc[[#This Row],[DateClosed]]="",ABS(NETWORKDAYS(Proc[[#This Row],[DateOpened]],TODAY()))-1,ABS(NETWORKDAYS(Proc[[#This Row],[DateOpened]],Proc[[#This Row],[DateClosed]]))-1)</f>
        <v>1</v>
      </c>
      <c r="R11365" s="140" t="s">
        <v>774</v>
      </c>
      <c r="S11365" s="155"/>
      <c r="T11365" s="155"/>
    </row>
    <row r="11366" spans="1:20">
      <c r="A11366" s="164" t="s">
        <v>13750</v>
      </c>
      <c r="B11366" s="155" t="str">
        <f>IFERROR(VLOOKUP(Proc[[#This Row],[App]],Table2[],3,0),"open")</f>
        <v>open</v>
      </c>
      <c r="C11366" s="164" t="s">
        <v>370</v>
      </c>
      <c r="D11366" t="s">
        <v>13779</v>
      </c>
      <c r="E11366" t="s">
        <v>13784</v>
      </c>
      <c r="F11366" s="155" t="s">
        <v>13814</v>
      </c>
      <c r="G11366" s="164" t="s">
        <v>406</v>
      </c>
      <c r="H11366" s="155" t="str">
        <f>IF(Proc[[#This Row],[type]]="LFF (MDG-F)",MID(Proc[[#This Row],[Obj]],13,10),"")</f>
        <v>DE10B20600</v>
      </c>
      <c r="I11366" s="164"/>
      <c r="J11366" s="155" t="b">
        <f>Proc[[#This Row],[Requested]]=Proc[[#This Row],[CurrentParent]]</f>
        <v>0</v>
      </c>
      <c r="K11366" s="155" t="str">
        <f>IF(Proc[[#This Row],[Author]]="Marcela Urrego",VLOOKUP(LEFT(Proc[[#This Row],[Requested]],1),Table3[#All],2,0),VLOOKUP(Proc[[#This Row],[Author]],Table4[],2,0))</f>
        <v>EL</v>
      </c>
      <c r="L11366" s="155"/>
      <c r="M11366" s="140">
        <v>46139</v>
      </c>
      <c r="N11366" s="140"/>
      <c r="O11366" s="140"/>
      <c r="P11366" s="140" t="str">
        <f ca="1">IF(Proc[[#This Row],[DaysAgeing]]&gt;5,"yep","on track")</f>
        <v>on track</v>
      </c>
      <c r="Q11366" s="2">
        <f ca="1">IF(Proc[[#This Row],[DateClosed]]="",ABS(NETWORKDAYS(Proc[[#This Row],[DateOpened]],TODAY()))-1,ABS(NETWORKDAYS(Proc[[#This Row],[DateOpened]],Proc[[#This Row],[DateClosed]]))-1)</f>
        <v>1</v>
      </c>
      <c r="R11366" s="140" t="s">
        <v>774</v>
      </c>
      <c r="S11366" s="155"/>
      <c r="T11366" s="155"/>
    </row>
    <row r="11367" spans="1:20">
      <c r="A11367" s="164" t="s">
        <v>13750</v>
      </c>
      <c r="B11367" s="155" t="str">
        <f>IFERROR(VLOOKUP(Proc[[#This Row],[App]],Table2[],3,0),"open")</f>
        <v>open</v>
      </c>
      <c r="C11367" s="164" t="s">
        <v>370</v>
      </c>
      <c r="D11367" t="s">
        <v>13780</v>
      </c>
      <c r="E11367" t="s">
        <v>13784</v>
      </c>
      <c r="F11367" s="155" t="s">
        <v>13814</v>
      </c>
      <c r="G11367" s="164" t="s">
        <v>406</v>
      </c>
      <c r="H11367" s="155" t="str">
        <f>IF(Proc[[#This Row],[type]]="LFF (MDG-F)",MID(Proc[[#This Row],[Obj]],13,10),"")</f>
        <v>DE10B20610</v>
      </c>
      <c r="I11367" s="164"/>
      <c r="J11367" s="155" t="b">
        <f>Proc[[#This Row],[Requested]]=Proc[[#This Row],[CurrentParent]]</f>
        <v>0</v>
      </c>
      <c r="K11367" s="155" t="str">
        <f>IF(Proc[[#This Row],[Author]]="Marcela Urrego",VLOOKUP(LEFT(Proc[[#This Row],[Requested]],1),Table3[#All],2,0),VLOOKUP(Proc[[#This Row],[Author]],Table4[],2,0))</f>
        <v>EL</v>
      </c>
      <c r="L11367" s="155"/>
      <c r="M11367" s="140">
        <v>46139</v>
      </c>
      <c r="N11367" s="140"/>
      <c r="O11367" s="140"/>
      <c r="P11367" s="140" t="str">
        <f ca="1">IF(Proc[[#This Row],[DaysAgeing]]&gt;5,"yep","on track")</f>
        <v>on track</v>
      </c>
      <c r="Q11367" s="2">
        <f ca="1">IF(Proc[[#This Row],[DateClosed]]="",ABS(NETWORKDAYS(Proc[[#This Row],[DateOpened]],TODAY()))-1,ABS(NETWORKDAYS(Proc[[#This Row],[DateOpened]],Proc[[#This Row],[DateClosed]]))-1)</f>
        <v>1</v>
      </c>
      <c r="R11367" s="140" t="s">
        <v>774</v>
      </c>
      <c r="S11367" s="155"/>
      <c r="T11367" s="155"/>
    </row>
    <row r="11368" spans="1:20">
      <c r="A11368" s="164" t="s">
        <v>13750</v>
      </c>
      <c r="B11368" s="155" t="str">
        <f>IFERROR(VLOOKUP(Proc[[#This Row],[App]],Table2[],3,0),"open")</f>
        <v>open</v>
      </c>
      <c r="C11368" s="164" t="s">
        <v>370</v>
      </c>
      <c r="D11368" t="s">
        <v>13707</v>
      </c>
      <c r="E11368" t="s">
        <v>13784</v>
      </c>
      <c r="F11368" s="155" t="s">
        <v>5406</v>
      </c>
      <c r="G11368" s="164" t="s">
        <v>406</v>
      </c>
      <c r="H11368" s="155" t="str">
        <f>IF(Proc[[#This Row],[type]]="LFF (MDG-F)",MID(Proc[[#This Row],[Obj]],13,10),"")</f>
        <v>DE10B06200</v>
      </c>
      <c r="I11368" s="164"/>
      <c r="J11368" s="155" t="b">
        <f>Proc[[#This Row],[Requested]]=Proc[[#This Row],[CurrentParent]]</f>
        <v>0</v>
      </c>
      <c r="K11368" s="155" t="str">
        <f>IF(Proc[[#This Row],[Author]]="Marcela Urrego",VLOOKUP(LEFT(Proc[[#This Row],[Requested]],1),Table3[#All],2,0),VLOOKUP(Proc[[#This Row],[Author]],Table4[],2,0))</f>
        <v>EL</v>
      </c>
      <c r="L11368" s="155"/>
      <c r="M11368" s="140">
        <v>46139</v>
      </c>
      <c r="N11368" s="140"/>
      <c r="O11368" s="140"/>
      <c r="P11368" s="140" t="str">
        <f ca="1">IF(Proc[[#This Row],[DaysAgeing]]&gt;5,"yep","on track")</f>
        <v>on track</v>
      </c>
      <c r="Q11368" s="2">
        <f ca="1">IF(Proc[[#This Row],[DateClosed]]="",ABS(NETWORKDAYS(Proc[[#This Row],[DateOpened]],TODAY()))-1,ABS(NETWORKDAYS(Proc[[#This Row],[DateOpened]],Proc[[#This Row],[DateClosed]]))-1)</f>
        <v>1</v>
      </c>
      <c r="R11368" s="140" t="s">
        <v>774</v>
      </c>
      <c r="S11368" s="155"/>
      <c r="T11368" s="155"/>
    </row>
    <row r="11369" spans="1:20">
      <c r="A11369" s="164" t="s">
        <v>13750</v>
      </c>
      <c r="B11369" s="155" t="str">
        <f>IFERROR(VLOOKUP(Proc[[#This Row],[App]],Table2[],3,0),"open")</f>
        <v>open</v>
      </c>
      <c r="C11369" s="164" t="s">
        <v>370</v>
      </c>
      <c r="D11369" t="s">
        <v>13708</v>
      </c>
      <c r="E11369" t="s">
        <v>13784</v>
      </c>
      <c r="F11369" s="155" t="s">
        <v>5406</v>
      </c>
      <c r="G11369" s="164" t="s">
        <v>406</v>
      </c>
      <c r="H11369" s="155" t="str">
        <f>IF(Proc[[#This Row],[type]]="LFF (MDG-F)",MID(Proc[[#This Row],[Obj]],13,10),"")</f>
        <v>DE10B06210</v>
      </c>
      <c r="I11369" s="164"/>
      <c r="J11369" s="155" t="b">
        <f>Proc[[#This Row],[Requested]]=Proc[[#This Row],[CurrentParent]]</f>
        <v>0</v>
      </c>
      <c r="K11369" s="155" t="str">
        <f>IF(Proc[[#This Row],[Author]]="Marcela Urrego",VLOOKUP(LEFT(Proc[[#This Row],[Requested]],1),Table3[#All],2,0),VLOOKUP(Proc[[#This Row],[Author]],Table4[],2,0))</f>
        <v>EL</v>
      </c>
      <c r="L11369" s="155"/>
      <c r="M11369" s="140">
        <v>46139</v>
      </c>
      <c r="N11369" s="140"/>
      <c r="O11369" s="140"/>
      <c r="P11369" s="140" t="str">
        <f ca="1">IF(Proc[[#This Row],[DaysAgeing]]&gt;5,"yep","on track")</f>
        <v>on track</v>
      </c>
      <c r="Q11369" s="2">
        <f ca="1">IF(Proc[[#This Row],[DateClosed]]="",ABS(NETWORKDAYS(Proc[[#This Row],[DateOpened]],TODAY()))-1,ABS(NETWORKDAYS(Proc[[#This Row],[DateOpened]],Proc[[#This Row],[DateClosed]]))-1)</f>
        <v>1</v>
      </c>
      <c r="R11369" s="140" t="s">
        <v>774</v>
      </c>
      <c r="S11369" s="155"/>
      <c r="T11369" s="155"/>
    </row>
    <row r="11370" spans="1:20">
      <c r="A11370" s="164" t="s">
        <v>13750</v>
      </c>
      <c r="B11370" s="155" t="str">
        <f>IFERROR(VLOOKUP(Proc[[#This Row],[App]],Table2[],3,0),"open")</f>
        <v>open</v>
      </c>
      <c r="C11370" s="164" t="s">
        <v>370</v>
      </c>
      <c r="D11370" t="s">
        <v>13709</v>
      </c>
      <c r="E11370" t="s">
        <v>13784</v>
      </c>
      <c r="F11370" s="155" t="s">
        <v>5406</v>
      </c>
      <c r="G11370" s="164" t="s">
        <v>406</v>
      </c>
      <c r="H11370" s="155" t="str">
        <f>IF(Proc[[#This Row],[type]]="LFF (MDG-F)",MID(Proc[[#This Row],[Obj]],13,10),"")</f>
        <v>DE10B51100</v>
      </c>
      <c r="I11370" s="164"/>
      <c r="J11370" s="155" t="b">
        <f>Proc[[#This Row],[Requested]]=Proc[[#This Row],[CurrentParent]]</f>
        <v>0</v>
      </c>
      <c r="K11370" s="155" t="str">
        <f>IF(Proc[[#This Row],[Author]]="Marcela Urrego",VLOOKUP(LEFT(Proc[[#This Row],[Requested]],1),Table3[#All],2,0),VLOOKUP(Proc[[#This Row],[Author]],Table4[],2,0))</f>
        <v>EL</v>
      </c>
      <c r="L11370" s="155"/>
      <c r="M11370" s="140">
        <v>46139</v>
      </c>
      <c r="N11370" s="140"/>
      <c r="O11370" s="140"/>
      <c r="P11370" s="140" t="str">
        <f ca="1">IF(Proc[[#This Row],[DaysAgeing]]&gt;5,"yep","on track")</f>
        <v>on track</v>
      </c>
      <c r="Q11370" s="2">
        <f ca="1">IF(Proc[[#This Row],[DateClosed]]="",ABS(NETWORKDAYS(Proc[[#This Row],[DateOpened]],TODAY()))-1,ABS(NETWORKDAYS(Proc[[#This Row],[DateOpened]],Proc[[#This Row],[DateClosed]]))-1)</f>
        <v>1</v>
      </c>
      <c r="R11370" s="140" t="s">
        <v>774</v>
      </c>
      <c r="S11370" s="155"/>
      <c r="T11370" s="155"/>
    </row>
    <row r="11371" spans="1:20">
      <c r="A11371" s="164" t="s">
        <v>13750</v>
      </c>
      <c r="B11371" s="155" t="str">
        <f>IFERROR(VLOOKUP(Proc[[#This Row],[App]],Table2[],3,0),"open")</f>
        <v>open</v>
      </c>
      <c r="C11371" s="164" t="s">
        <v>370</v>
      </c>
      <c r="D11371" t="s">
        <v>13710</v>
      </c>
      <c r="E11371" t="s">
        <v>13784</v>
      </c>
      <c r="F11371" s="155" t="s">
        <v>5406</v>
      </c>
      <c r="G11371" s="164" t="s">
        <v>400</v>
      </c>
      <c r="H11371" s="155" t="str">
        <f>IF(Proc[[#This Row],[type]]="LFF (MDG-F)",MID(Proc[[#This Row],[Obj]],13,10),"")</f>
        <v/>
      </c>
      <c r="I11371" s="164"/>
      <c r="J11371" s="155" t="b">
        <f>Proc[[#This Row],[Requested]]=Proc[[#This Row],[CurrentParent]]</f>
        <v>0</v>
      </c>
      <c r="K11371" s="155" t="str">
        <f>IF(Proc[[#This Row],[Author]]="Marcela Urrego",VLOOKUP(LEFT(Proc[[#This Row],[Requested]],1),Table3[#All],2,0),VLOOKUP(Proc[[#This Row],[Author]],Table4[],2,0))</f>
        <v>EL</v>
      </c>
      <c r="L11371" s="155"/>
      <c r="M11371" s="140">
        <v>46139</v>
      </c>
      <c r="N11371" s="140"/>
      <c r="O11371" s="140"/>
      <c r="P11371" s="140" t="str">
        <f ca="1">IF(Proc[[#This Row],[DaysAgeing]]&gt;5,"yep","on track")</f>
        <v>on track</v>
      </c>
      <c r="Q11371" s="2">
        <f ca="1">IF(Proc[[#This Row],[DateClosed]]="",ABS(NETWORKDAYS(Proc[[#This Row],[DateOpened]],TODAY()))-1,ABS(NETWORKDAYS(Proc[[#This Row],[DateOpened]],Proc[[#This Row],[DateClosed]]))-1)</f>
        <v>1</v>
      </c>
      <c r="R11371" s="140" t="s">
        <v>774</v>
      </c>
      <c r="S11371" s="155"/>
      <c r="T11371" s="155"/>
    </row>
    <row r="11372" spans="1:20">
      <c r="A11372" s="164" t="s">
        <v>13750</v>
      </c>
      <c r="B11372" s="155" t="str">
        <f>IFERROR(VLOOKUP(Proc[[#This Row],[App]],Table2[],3,0),"open")</f>
        <v>open</v>
      </c>
      <c r="C11372" s="164" t="s">
        <v>370</v>
      </c>
      <c r="D11372" t="s">
        <v>13711</v>
      </c>
      <c r="E11372" t="s">
        <v>13784</v>
      </c>
      <c r="F11372" s="155" t="s">
        <v>13815</v>
      </c>
      <c r="G11372" s="164" t="s">
        <v>406</v>
      </c>
      <c r="H11372" s="155" t="str">
        <f>IF(Proc[[#This Row],[type]]="LFF (MDG-F)",MID(Proc[[#This Row],[Obj]],13,10),"")</f>
        <v>DE04TASU26</v>
      </c>
      <c r="I11372" s="164"/>
      <c r="J11372" s="155" t="b">
        <f>Proc[[#This Row],[Requested]]=Proc[[#This Row],[CurrentParent]]</f>
        <v>0</v>
      </c>
      <c r="K11372" s="155" t="str">
        <f>IF(Proc[[#This Row],[Author]]="Marcela Urrego",VLOOKUP(LEFT(Proc[[#This Row],[Requested]],1),Table3[#All],2,0),VLOOKUP(Proc[[#This Row],[Author]],Table4[],2,0))</f>
        <v>EL</v>
      </c>
      <c r="L11372" s="155"/>
      <c r="M11372" s="140">
        <v>46139</v>
      </c>
      <c r="N11372" s="140"/>
      <c r="O11372" s="140"/>
      <c r="P11372" s="140" t="str">
        <f ca="1">IF(Proc[[#This Row],[DaysAgeing]]&gt;5,"yep","on track")</f>
        <v>on track</v>
      </c>
      <c r="Q11372" s="2">
        <f ca="1">IF(Proc[[#This Row],[DateClosed]]="",ABS(NETWORKDAYS(Proc[[#This Row],[DateOpened]],TODAY()))-1,ABS(NETWORKDAYS(Proc[[#This Row],[DateOpened]],Proc[[#This Row],[DateClosed]]))-1)</f>
        <v>1</v>
      </c>
      <c r="R11372" s="140" t="s">
        <v>774</v>
      </c>
      <c r="S11372" s="155"/>
      <c r="T11372" s="155"/>
    </row>
    <row r="11373" spans="1:20">
      <c r="A11373" s="164" t="s">
        <v>13750</v>
      </c>
      <c r="B11373" s="155" t="str">
        <f>IFERROR(VLOOKUP(Proc[[#This Row],[App]],Table2[],3,0),"open")</f>
        <v>open</v>
      </c>
      <c r="C11373" s="164" t="s">
        <v>370</v>
      </c>
      <c r="D11373" t="s">
        <v>13712</v>
      </c>
      <c r="E11373" t="s">
        <v>13784</v>
      </c>
      <c r="F11373" s="155" t="s">
        <v>13815</v>
      </c>
      <c r="G11373" s="164" t="s">
        <v>406</v>
      </c>
      <c r="H11373" s="155" t="str">
        <f>IF(Proc[[#This Row],[type]]="LFF (MDG-F)",MID(Proc[[#This Row],[Obj]],13,10),"")</f>
        <v>DE04TBDZ03</v>
      </c>
      <c r="I11373" s="164"/>
      <c r="J11373" s="155" t="b">
        <f>Proc[[#This Row],[Requested]]=Proc[[#This Row],[CurrentParent]]</f>
        <v>0</v>
      </c>
      <c r="K11373" s="155" t="str">
        <f>IF(Proc[[#This Row],[Author]]="Marcela Urrego",VLOOKUP(LEFT(Proc[[#This Row],[Requested]],1),Table3[#All],2,0),VLOOKUP(Proc[[#This Row],[Author]],Table4[],2,0))</f>
        <v>EL</v>
      </c>
      <c r="L11373" s="155"/>
      <c r="M11373" s="140">
        <v>46139</v>
      </c>
      <c r="N11373" s="140"/>
      <c r="O11373" s="140"/>
      <c r="P11373" s="140" t="str">
        <f ca="1">IF(Proc[[#This Row],[DaysAgeing]]&gt;5,"yep","on track")</f>
        <v>on track</v>
      </c>
      <c r="Q11373" s="2">
        <f ca="1">IF(Proc[[#This Row],[DateClosed]]="",ABS(NETWORKDAYS(Proc[[#This Row],[DateOpened]],TODAY()))-1,ABS(NETWORKDAYS(Proc[[#This Row],[DateOpened]],Proc[[#This Row],[DateClosed]]))-1)</f>
        <v>1</v>
      </c>
      <c r="R11373" s="140" t="s">
        <v>774</v>
      </c>
      <c r="S11373" s="155"/>
      <c r="T11373" s="155"/>
    </row>
    <row r="11374" spans="1:20">
      <c r="A11374" s="164" t="s">
        <v>13750</v>
      </c>
      <c r="B11374" s="155" t="str">
        <f>IFERROR(VLOOKUP(Proc[[#This Row],[App]],Table2[],3,0),"open")</f>
        <v>open</v>
      </c>
      <c r="C11374" s="164" t="s">
        <v>370</v>
      </c>
      <c r="D11374" t="s">
        <v>13713</v>
      </c>
      <c r="E11374" t="s">
        <v>13784</v>
      </c>
      <c r="F11374" s="155" t="s">
        <v>13815</v>
      </c>
      <c r="G11374" s="164" t="s">
        <v>406</v>
      </c>
      <c r="H11374" s="155" t="str">
        <f>IF(Proc[[#This Row],[type]]="LFF (MDG-F)",MID(Proc[[#This Row],[Obj]],13,10),"")</f>
        <v>DE04TBDZ09</v>
      </c>
      <c r="I11374" s="164"/>
      <c r="J11374" s="155" t="b">
        <f>Proc[[#This Row],[Requested]]=Proc[[#This Row],[CurrentParent]]</f>
        <v>0</v>
      </c>
      <c r="K11374" s="155" t="str">
        <f>IF(Proc[[#This Row],[Author]]="Marcela Urrego",VLOOKUP(LEFT(Proc[[#This Row],[Requested]],1),Table3[#All],2,0),VLOOKUP(Proc[[#This Row],[Author]],Table4[],2,0))</f>
        <v>EL</v>
      </c>
      <c r="L11374" s="155"/>
      <c r="M11374" s="140">
        <v>46139</v>
      </c>
      <c r="N11374" s="140"/>
      <c r="O11374" s="140"/>
      <c r="P11374" s="140" t="str">
        <f ca="1">IF(Proc[[#This Row],[DaysAgeing]]&gt;5,"yep","on track")</f>
        <v>on track</v>
      </c>
      <c r="Q11374" s="2">
        <f ca="1">IF(Proc[[#This Row],[DateClosed]]="",ABS(NETWORKDAYS(Proc[[#This Row],[DateOpened]],TODAY()))-1,ABS(NETWORKDAYS(Proc[[#This Row],[DateOpened]],Proc[[#This Row],[DateClosed]]))-1)</f>
        <v>1</v>
      </c>
      <c r="R11374" s="140" t="s">
        <v>774</v>
      </c>
      <c r="S11374" s="155"/>
      <c r="T11374" s="155"/>
    </row>
    <row r="11375" spans="1:20">
      <c r="A11375" s="164" t="s">
        <v>13750</v>
      </c>
      <c r="B11375" s="155" t="str">
        <f>IFERROR(VLOOKUP(Proc[[#This Row],[App]],Table2[],3,0),"open")</f>
        <v>open</v>
      </c>
      <c r="C11375" s="164" t="s">
        <v>370</v>
      </c>
      <c r="D11375" t="s">
        <v>13714</v>
      </c>
      <c r="E11375" t="s">
        <v>13784</v>
      </c>
      <c r="F11375" s="155" t="s">
        <v>13815</v>
      </c>
      <c r="G11375" s="164" t="s">
        <v>406</v>
      </c>
      <c r="H11375" s="155" t="str">
        <f>IF(Proc[[#This Row],[type]]="LFF (MDG-F)",MID(Proc[[#This Row],[Obj]],13,10),"")</f>
        <v>DE10B28200</v>
      </c>
      <c r="I11375" s="164"/>
      <c r="J11375" s="155" t="b">
        <f>Proc[[#This Row],[Requested]]=Proc[[#This Row],[CurrentParent]]</f>
        <v>0</v>
      </c>
      <c r="K11375" s="155" t="str">
        <f>IF(Proc[[#This Row],[Author]]="Marcela Urrego",VLOOKUP(LEFT(Proc[[#This Row],[Requested]],1),Table3[#All],2,0),VLOOKUP(Proc[[#This Row],[Author]],Table4[],2,0))</f>
        <v>EL</v>
      </c>
      <c r="L11375" s="155"/>
      <c r="M11375" s="140">
        <v>46139</v>
      </c>
      <c r="N11375" s="140"/>
      <c r="O11375" s="140"/>
      <c r="P11375" s="140" t="str">
        <f ca="1">IF(Proc[[#This Row],[DaysAgeing]]&gt;5,"yep","on track")</f>
        <v>on track</v>
      </c>
      <c r="Q11375" s="2">
        <f ca="1">IF(Proc[[#This Row],[DateClosed]]="",ABS(NETWORKDAYS(Proc[[#This Row],[DateOpened]],TODAY()))-1,ABS(NETWORKDAYS(Proc[[#This Row],[DateOpened]],Proc[[#This Row],[DateClosed]]))-1)</f>
        <v>1</v>
      </c>
      <c r="R11375" s="140" t="s">
        <v>774</v>
      </c>
      <c r="S11375" s="155"/>
      <c r="T11375" s="155"/>
    </row>
    <row r="11376" spans="1:20">
      <c r="A11376" s="164" t="s">
        <v>13750</v>
      </c>
      <c r="B11376" s="155" t="str">
        <f>IFERROR(VLOOKUP(Proc[[#This Row],[App]],Table2[],3,0),"open")</f>
        <v>open</v>
      </c>
      <c r="C11376" s="164" t="s">
        <v>370</v>
      </c>
      <c r="D11376" t="s">
        <v>13715</v>
      </c>
      <c r="E11376" t="s">
        <v>13784</v>
      </c>
      <c r="F11376" s="155" t="s">
        <v>13815</v>
      </c>
      <c r="G11376" s="164" t="s">
        <v>406</v>
      </c>
      <c r="H11376" s="155" t="str">
        <f>IF(Proc[[#This Row],[type]]="LFF (MDG-F)",MID(Proc[[#This Row],[Obj]],13,10),"")</f>
        <v>DE10B41100</v>
      </c>
      <c r="I11376" s="164"/>
      <c r="J11376" s="155" t="b">
        <f>Proc[[#This Row],[Requested]]=Proc[[#This Row],[CurrentParent]]</f>
        <v>0</v>
      </c>
      <c r="K11376" s="155" t="str">
        <f>IF(Proc[[#This Row],[Author]]="Marcela Urrego",VLOOKUP(LEFT(Proc[[#This Row],[Requested]],1),Table3[#All],2,0),VLOOKUP(Proc[[#This Row],[Author]],Table4[],2,0))</f>
        <v>EL</v>
      </c>
      <c r="L11376" s="155"/>
      <c r="M11376" s="140">
        <v>46139</v>
      </c>
      <c r="N11376" s="140"/>
      <c r="O11376" s="140"/>
      <c r="P11376" s="140" t="str">
        <f ca="1">IF(Proc[[#This Row],[DaysAgeing]]&gt;5,"yep","on track")</f>
        <v>on track</v>
      </c>
      <c r="Q11376" s="2">
        <f ca="1">IF(Proc[[#This Row],[DateClosed]]="",ABS(NETWORKDAYS(Proc[[#This Row],[DateOpened]],TODAY()))-1,ABS(NETWORKDAYS(Proc[[#This Row],[DateOpened]],Proc[[#This Row],[DateClosed]]))-1)</f>
        <v>1</v>
      </c>
      <c r="R11376" s="140" t="s">
        <v>774</v>
      </c>
      <c r="S11376" s="155"/>
      <c r="T11376" s="155"/>
    </row>
    <row r="11377" spans="1:20">
      <c r="A11377" s="164" t="s">
        <v>13750</v>
      </c>
      <c r="B11377" s="155" t="str">
        <f>IFERROR(VLOOKUP(Proc[[#This Row],[App]],Table2[],3,0),"open")</f>
        <v>open</v>
      </c>
      <c r="C11377" s="164" t="s">
        <v>370</v>
      </c>
      <c r="D11377" t="s">
        <v>13716</v>
      </c>
      <c r="E11377" t="s">
        <v>13784</v>
      </c>
      <c r="F11377" s="155" t="s">
        <v>13815</v>
      </c>
      <c r="G11377" s="164" t="s">
        <v>406</v>
      </c>
      <c r="H11377" s="155" t="str">
        <f>IF(Proc[[#This Row],[type]]="LFF (MDG-F)",MID(Proc[[#This Row],[Obj]],13,10),"")</f>
        <v>DE10B41101</v>
      </c>
      <c r="I11377" s="164"/>
      <c r="J11377" s="155" t="b">
        <f>Proc[[#This Row],[Requested]]=Proc[[#This Row],[CurrentParent]]</f>
        <v>0</v>
      </c>
      <c r="K11377" s="155" t="str">
        <f>IF(Proc[[#This Row],[Author]]="Marcela Urrego",VLOOKUP(LEFT(Proc[[#This Row],[Requested]],1),Table3[#All],2,0),VLOOKUP(Proc[[#This Row],[Author]],Table4[],2,0))</f>
        <v>EL</v>
      </c>
      <c r="L11377" s="155"/>
      <c r="M11377" s="140">
        <v>46139</v>
      </c>
      <c r="N11377" s="140"/>
      <c r="O11377" s="140"/>
      <c r="P11377" s="140" t="str">
        <f ca="1">IF(Proc[[#This Row],[DaysAgeing]]&gt;5,"yep","on track")</f>
        <v>on track</v>
      </c>
      <c r="Q11377" s="2">
        <f ca="1">IF(Proc[[#This Row],[DateClosed]]="",ABS(NETWORKDAYS(Proc[[#This Row],[DateOpened]],TODAY()))-1,ABS(NETWORKDAYS(Proc[[#This Row],[DateOpened]],Proc[[#This Row],[DateClosed]]))-1)</f>
        <v>1</v>
      </c>
      <c r="R11377" s="140" t="s">
        <v>774</v>
      </c>
      <c r="S11377" s="155"/>
      <c r="T11377" s="155"/>
    </row>
    <row r="11378" spans="1:20">
      <c r="A11378" s="164" t="s">
        <v>13750</v>
      </c>
      <c r="B11378" s="155" t="str">
        <f>IFERROR(VLOOKUP(Proc[[#This Row],[App]],Table2[],3,0),"open")</f>
        <v>open</v>
      </c>
      <c r="C11378" s="164" t="s">
        <v>370</v>
      </c>
      <c r="D11378" t="s">
        <v>13717</v>
      </c>
      <c r="E11378" t="s">
        <v>13784</v>
      </c>
      <c r="F11378" s="155" t="s">
        <v>13815</v>
      </c>
      <c r="G11378" s="164" t="s">
        <v>406</v>
      </c>
      <c r="H11378" s="155" t="str">
        <f>IF(Proc[[#This Row],[type]]="LFF (MDG-F)",MID(Proc[[#This Row],[Obj]],13,10),"")</f>
        <v>DE10B45900</v>
      </c>
      <c r="I11378" s="164"/>
      <c r="J11378" s="155" t="b">
        <f>Proc[[#This Row],[Requested]]=Proc[[#This Row],[CurrentParent]]</f>
        <v>0</v>
      </c>
      <c r="K11378" s="155" t="str">
        <f>IF(Proc[[#This Row],[Author]]="Marcela Urrego",VLOOKUP(LEFT(Proc[[#This Row],[Requested]],1),Table3[#All],2,0),VLOOKUP(Proc[[#This Row],[Author]],Table4[],2,0))</f>
        <v>EL</v>
      </c>
      <c r="L11378" s="155"/>
      <c r="M11378" s="140">
        <v>46139</v>
      </c>
      <c r="N11378" s="140"/>
      <c r="O11378" s="140"/>
      <c r="P11378" s="140" t="str">
        <f ca="1">IF(Proc[[#This Row],[DaysAgeing]]&gt;5,"yep","on track")</f>
        <v>on track</v>
      </c>
      <c r="Q11378" s="2">
        <f ca="1">IF(Proc[[#This Row],[DateClosed]]="",ABS(NETWORKDAYS(Proc[[#This Row],[DateOpened]],TODAY()))-1,ABS(NETWORKDAYS(Proc[[#This Row],[DateOpened]],Proc[[#This Row],[DateClosed]]))-1)</f>
        <v>1</v>
      </c>
      <c r="R11378" s="140" t="s">
        <v>774</v>
      </c>
      <c r="S11378" s="155"/>
      <c r="T11378" s="155"/>
    </row>
    <row r="11379" spans="1:20">
      <c r="A11379" s="164" t="s">
        <v>13750</v>
      </c>
      <c r="B11379" s="155" t="str">
        <f>IFERROR(VLOOKUP(Proc[[#This Row],[App]],Table2[],3,0),"open")</f>
        <v>open</v>
      </c>
      <c r="C11379" s="164" t="s">
        <v>370</v>
      </c>
      <c r="D11379" t="s">
        <v>13718</v>
      </c>
      <c r="E11379" t="s">
        <v>13784</v>
      </c>
      <c r="F11379" s="155" t="s">
        <v>13815</v>
      </c>
      <c r="G11379" s="164" t="s">
        <v>406</v>
      </c>
      <c r="H11379" s="155" t="str">
        <f>IF(Proc[[#This Row],[type]]="LFF (MDG-F)",MID(Proc[[#This Row],[Obj]],13,10),"")</f>
        <v>DE10B48300</v>
      </c>
      <c r="I11379" s="164"/>
      <c r="J11379" s="155" t="b">
        <f>Proc[[#This Row],[Requested]]=Proc[[#This Row],[CurrentParent]]</f>
        <v>0</v>
      </c>
      <c r="K11379" s="155" t="str">
        <f>IF(Proc[[#This Row],[Author]]="Marcela Urrego",VLOOKUP(LEFT(Proc[[#This Row],[Requested]],1),Table3[#All],2,0),VLOOKUP(Proc[[#This Row],[Author]],Table4[],2,0))</f>
        <v>EL</v>
      </c>
      <c r="L11379" s="155"/>
      <c r="M11379" s="140">
        <v>46139</v>
      </c>
      <c r="N11379" s="140"/>
      <c r="O11379" s="140"/>
      <c r="P11379" s="140" t="str">
        <f ca="1">IF(Proc[[#This Row],[DaysAgeing]]&gt;5,"yep","on track")</f>
        <v>on track</v>
      </c>
      <c r="Q11379" s="2">
        <f ca="1">IF(Proc[[#This Row],[DateClosed]]="",ABS(NETWORKDAYS(Proc[[#This Row],[DateOpened]],TODAY()))-1,ABS(NETWORKDAYS(Proc[[#This Row],[DateOpened]],Proc[[#This Row],[DateClosed]]))-1)</f>
        <v>1</v>
      </c>
      <c r="R11379" s="140" t="s">
        <v>774</v>
      </c>
      <c r="S11379" s="155"/>
      <c r="T11379" s="155"/>
    </row>
    <row r="11380" spans="1:20">
      <c r="A11380" s="164" t="s">
        <v>13750</v>
      </c>
      <c r="B11380" s="155" t="str">
        <f>IFERROR(VLOOKUP(Proc[[#This Row],[App]],Table2[],3,0),"open")</f>
        <v>open</v>
      </c>
      <c r="C11380" s="164" t="s">
        <v>370</v>
      </c>
      <c r="D11380" t="s">
        <v>13719</v>
      </c>
      <c r="E11380" t="s">
        <v>13784</v>
      </c>
      <c r="F11380" s="155" t="s">
        <v>13815</v>
      </c>
      <c r="G11380" s="164" t="s">
        <v>406</v>
      </c>
      <c r="H11380" s="155" t="str">
        <f>IF(Proc[[#This Row],[type]]="LFF (MDG-F)",MID(Proc[[#This Row],[Obj]],13,10),"")</f>
        <v>DE10B58400</v>
      </c>
      <c r="I11380" s="164"/>
      <c r="J11380" s="155" t="b">
        <f>Proc[[#This Row],[Requested]]=Proc[[#This Row],[CurrentParent]]</f>
        <v>0</v>
      </c>
      <c r="K11380" s="155" t="str">
        <f>IF(Proc[[#This Row],[Author]]="Marcela Urrego",VLOOKUP(LEFT(Proc[[#This Row],[Requested]],1),Table3[#All],2,0),VLOOKUP(Proc[[#This Row],[Author]],Table4[],2,0))</f>
        <v>EL</v>
      </c>
      <c r="L11380" s="155"/>
      <c r="M11380" s="140">
        <v>46139</v>
      </c>
      <c r="N11380" s="140"/>
      <c r="O11380" s="140"/>
      <c r="P11380" s="140" t="str">
        <f ca="1">IF(Proc[[#This Row],[DaysAgeing]]&gt;5,"yep","on track")</f>
        <v>on track</v>
      </c>
      <c r="Q11380" s="2">
        <f ca="1">IF(Proc[[#This Row],[DateClosed]]="",ABS(NETWORKDAYS(Proc[[#This Row],[DateOpened]],TODAY()))-1,ABS(NETWORKDAYS(Proc[[#This Row],[DateOpened]],Proc[[#This Row],[DateClosed]]))-1)</f>
        <v>1</v>
      </c>
      <c r="R11380" s="140" t="s">
        <v>774</v>
      </c>
      <c r="S11380" s="155"/>
      <c r="T11380" s="155"/>
    </row>
    <row r="11381" spans="1:20" hidden="1">
      <c r="A11381" s="164" t="s">
        <v>13750</v>
      </c>
      <c r="B11381" s="155" t="str">
        <f>IFERROR(VLOOKUP(Proc[[#This Row],[App]],Table2[],3,0),"open")</f>
        <v>open</v>
      </c>
      <c r="C11381" s="164" t="s">
        <v>377</v>
      </c>
      <c r="D11381" t="s">
        <v>13720</v>
      </c>
      <c r="E11381" t="s">
        <v>13784</v>
      </c>
      <c r="F11381" s="155"/>
      <c r="G11381" s="164" t="s">
        <v>400</v>
      </c>
      <c r="H11381" s="155" t="str">
        <f>IF(Proc[[#This Row],[type]]="LFF (MDG-F)",MID(Proc[[#This Row],[Obj]],13,10),"")</f>
        <v/>
      </c>
      <c r="I11381" s="164"/>
      <c r="J11381" s="155" t="b">
        <f>Proc[[#This Row],[Requested]]=Proc[[#This Row],[CurrentParent]]</f>
        <v>0</v>
      </c>
      <c r="K11381" s="155" t="str">
        <f>IF(Proc[[#This Row],[Author]]="Marcela Urrego",VLOOKUP(LEFT(Proc[[#This Row],[Requested]],1),Table3[#All],2,0),VLOOKUP(Proc[[#This Row],[Author]],Table4[],2,0))</f>
        <v>EL</v>
      </c>
      <c r="L11381" s="155"/>
      <c r="M11381" s="140">
        <v>46139</v>
      </c>
      <c r="N11381" s="140"/>
      <c r="O11381" s="140"/>
      <c r="P11381" s="140" t="str">
        <f ca="1">IF(Proc[[#This Row],[DaysAgeing]]&gt;5,"yep","on track")</f>
        <v>on track</v>
      </c>
      <c r="Q11381" s="2">
        <f ca="1">IF(Proc[[#This Row],[DateClosed]]="",ABS(NETWORKDAYS(Proc[[#This Row],[DateOpened]],TODAY()))-1,ABS(NETWORKDAYS(Proc[[#This Row],[DateOpened]],Proc[[#This Row],[DateClosed]]))-1)</f>
        <v>1</v>
      </c>
      <c r="R11381" s="140" t="s">
        <v>774</v>
      </c>
      <c r="S11381" s="155"/>
      <c r="T11381" s="155"/>
    </row>
    <row r="11382" spans="1:20">
      <c r="A11382" s="164" t="s">
        <v>13750</v>
      </c>
      <c r="B11382" s="155" t="str">
        <f>IFERROR(VLOOKUP(Proc[[#This Row],[App]],Table2[],3,0),"open")</f>
        <v>open</v>
      </c>
      <c r="C11382" s="164" t="s">
        <v>370</v>
      </c>
      <c r="D11382" t="s">
        <v>13721</v>
      </c>
      <c r="E11382" t="s">
        <v>13784</v>
      </c>
      <c r="F11382" s="155" t="s">
        <v>13815</v>
      </c>
      <c r="G11382" s="164" t="s">
        <v>400</v>
      </c>
      <c r="H11382" s="155" t="str">
        <f>IF(Proc[[#This Row],[type]]="LFF (MDG-F)",MID(Proc[[#This Row],[Obj]],13,10),"")</f>
        <v/>
      </c>
      <c r="I11382" s="164"/>
      <c r="J11382" s="155" t="b">
        <f>Proc[[#This Row],[Requested]]=Proc[[#This Row],[CurrentParent]]</f>
        <v>0</v>
      </c>
      <c r="K11382" s="155" t="str">
        <f>IF(Proc[[#This Row],[Author]]="Marcela Urrego",VLOOKUP(LEFT(Proc[[#This Row],[Requested]],1),Table3[#All],2,0),VLOOKUP(Proc[[#This Row],[Author]],Table4[],2,0))</f>
        <v>EL</v>
      </c>
      <c r="L11382" s="155"/>
      <c r="M11382" s="140">
        <v>46139</v>
      </c>
      <c r="N11382" s="140"/>
      <c r="O11382" s="140"/>
      <c r="P11382" s="140" t="str">
        <f ca="1">IF(Proc[[#This Row],[DaysAgeing]]&gt;5,"yep","on track")</f>
        <v>on track</v>
      </c>
      <c r="Q11382" s="2">
        <f ca="1">IF(Proc[[#This Row],[DateClosed]]="",ABS(NETWORKDAYS(Proc[[#This Row],[DateOpened]],TODAY()))-1,ABS(NETWORKDAYS(Proc[[#This Row],[DateOpened]],Proc[[#This Row],[DateClosed]]))-1)</f>
        <v>1</v>
      </c>
      <c r="R11382" s="140" t="s">
        <v>774</v>
      </c>
      <c r="S11382" s="155"/>
      <c r="T11382" s="155"/>
    </row>
    <row r="11383" spans="1:20">
      <c r="A11383" s="164" t="s">
        <v>13750</v>
      </c>
      <c r="B11383" s="155" t="str">
        <f>IFERROR(VLOOKUP(Proc[[#This Row],[App]],Table2[],3,0),"open")</f>
        <v>open</v>
      </c>
      <c r="C11383" s="164" t="s">
        <v>370</v>
      </c>
      <c r="D11383" t="s">
        <v>13722</v>
      </c>
      <c r="E11383" t="s">
        <v>13784</v>
      </c>
      <c r="F11383" s="155" t="s">
        <v>13815</v>
      </c>
      <c r="G11383" s="164" t="s">
        <v>400</v>
      </c>
      <c r="H11383" s="155" t="str">
        <f>IF(Proc[[#This Row],[type]]="LFF (MDG-F)",MID(Proc[[#This Row],[Obj]],13,10),"")</f>
        <v/>
      </c>
      <c r="I11383" s="164"/>
      <c r="J11383" s="155" t="b">
        <f>Proc[[#This Row],[Requested]]=Proc[[#This Row],[CurrentParent]]</f>
        <v>0</v>
      </c>
      <c r="K11383" s="155" t="str">
        <f>IF(Proc[[#This Row],[Author]]="Marcela Urrego",VLOOKUP(LEFT(Proc[[#This Row],[Requested]],1),Table3[#All],2,0),VLOOKUP(Proc[[#This Row],[Author]],Table4[],2,0))</f>
        <v>EL</v>
      </c>
      <c r="L11383" s="155"/>
      <c r="M11383" s="140">
        <v>46139</v>
      </c>
      <c r="N11383" s="140"/>
      <c r="O11383" s="140"/>
      <c r="P11383" s="140" t="str">
        <f ca="1">IF(Proc[[#This Row],[DaysAgeing]]&gt;5,"yep","on track")</f>
        <v>on track</v>
      </c>
      <c r="Q11383" s="2">
        <f ca="1">IF(Proc[[#This Row],[DateClosed]]="",ABS(NETWORKDAYS(Proc[[#This Row],[DateOpened]],TODAY()))-1,ABS(NETWORKDAYS(Proc[[#This Row],[DateOpened]],Proc[[#This Row],[DateClosed]]))-1)</f>
        <v>1</v>
      </c>
      <c r="R11383" s="140" t="s">
        <v>774</v>
      </c>
      <c r="S11383" s="155"/>
      <c r="T11383" s="155"/>
    </row>
    <row r="11384" spans="1:20" hidden="1">
      <c r="A11384" s="164" t="s">
        <v>13750</v>
      </c>
      <c r="B11384" s="155" t="str">
        <f>IFERROR(VLOOKUP(Proc[[#This Row],[App]],Table2[],3,0),"open")</f>
        <v>open</v>
      </c>
      <c r="C11384" s="164" t="s">
        <v>377</v>
      </c>
      <c r="D11384" t="s">
        <v>13723</v>
      </c>
      <c r="E11384" t="s">
        <v>13784</v>
      </c>
      <c r="F11384" s="155"/>
      <c r="G11384" s="164" t="s">
        <v>400</v>
      </c>
      <c r="H11384" s="155" t="str">
        <f>IF(Proc[[#This Row],[type]]="LFF (MDG-F)",MID(Proc[[#This Row],[Obj]],13,10),"")</f>
        <v/>
      </c>
      <c r="I11384" s="164"/>
      <c r="J11384" s="155" t="b">
        <f>Proc[[#This Row],[Requested]]=Proc[[#This Row],[CurrentParent]]</f>
        <v>0</v>
      </c>
      <c r="K11384" s="155" t="str">
        <f>IF(Proc[[#This Row],[Author]]="Marcela Urrego",VLOOKUP(LEFT(Proc[[#This Row],[Requested]],1),Table3[#All],2,0),VLOOKUP(Proc[[#This Row],[Author]],Table4[],2,0))</f>
        <v>EL</v>
      </c>
      <c r="L11384" s="155"/>
      <c r="M11384" s="140">
        <v>46139</v>
      </c>
      <c r="N11384" s="140"/>
      <c r="O11384" s="140"/>
      <c r="P11384" s="140" t="str">
        <f ca="1">IF(Proc[[#This Row],[DaysAgeing]]&gt;5,"yep","on track")</f>
        <v>on track</v>
      </c>
      <c r="Q11384" s="2">
        <f ca="1">IF(Proc[[#This Row],[DateClosed]]="",ABS(NETWORKDAYS(Proc[[#This Row],[DateOpened]],TODAY()))-1,ABS(NETWORKDAYS(Proc[[#This Row],[DateOpened]],Proc[[#This Row],[DateClosed]]))-1)</f>
        <v>1</v>
      </c>
      <c r="R11384" s="140" t="s">
        <v>774</v>
      </c>
      <c r="S11384" s="155"/>
      <c r="T11384" s="155"/>
    </row>
    <row r="11385" spans="1:20" hidden="1">
      <c r="A11385" s="164" t="s">
        <v>13750</v>
      </c>
      <c r="B11385" s="155" t="str">
        <f>IFERROR(VLOOKUP(Proc[[#This Row],[App]],Table2[],3,0),"open")</f>
        <v>open</v>
      </c>
      <c r="C11385" s="164" t="s">
        <v>377</v>
      </c>
      <c r="D11385" t="s">
        <v>13724</v>
      </c>
      <c r="E11385" t="s">
        <v>13784</v>
      </c>
      <c r="F11385" s="155"/>
      <c r="G11385" s="164" t="s">
        <v>400</v>
      </c>
      <c r="H11385" s="155" t="str">
        <f>IF(Proc[[#This Row],[type]]="LFF (MDG-F)",MID(Proc[[#This Row],[Obj]],13,10),"")</f>
        <v/>
      </c>
      <c r="I11385" s="164"/>
      <c r="J11385" s="155" t="b">
        <f>Proc[[#This Row],[Requested]]=Proc[[#This Row],[CurrentParent]]</f>
        <v>0</v>
      </c>
      <c r="K11385" s="155" t="str">
        <f>IF(Proc[[#This Row],[Author]]="Marcela Urrego",VLOOKUP(LEFT(Proc[[#This Row],[Requested]],1),Table3[#All],2,0),VLOOKUP(Proc[[#This Row],[Author]],Table4[],2,0))</f>
        <v>EL</v>
      </c>
      <c r="L11385" s="155"/>
      <c r="M11385" s="140">
        <v>46139</v>
      </c>
      <c r="N11385" s="140"/>
      <c r="O11385" s="140"/>
      <c r="P11385" s="140" t="str">
        <f ca="1">IF(Proc[[#This Row],[DaysAgeing]]&gt;5,"yep","on track")</f>
        <v>on track</v>
      </c>
      <c r="Q11385" s="2">
        <f ca="1">IF(Proc[[#This Row],[DateClosed]]="",ABS(NETWORKDAYS(Proc[[#This Row],[DateOpened]],TODAY()))-1,ABS(NETWORKDAYS(Proc[[#This Row],[DateOpened]],Proc[[#This Row],[DateClosed]]))-1)</f>
        <v>1</v>
      </c>
      <c r="R11385" s="140" t="s">
        <v>774</v>
      </c>
      <c r="S11385" s="155"/>
      <c r="T11385" s="155"/>
    </row>
    <row r="11386" spans="1:20" hidden="1">
      <c r="A11386" s="164" t="s">
        <v>13750</v>
      </c>
      <c r="B11386" s="155" t="str">
        <f>IFERROR(VLOOKUP(Proc[[#This Row],[App]],Table2[],3,0),"open")</f>
        <v>open</v>
      </c>
      <c r="C11386" s="164" t="s">
        <v>377</v>
      </c>
      <c r="D11386" t="s">
        <v>13725</v>
      </c>
      <c r="E11386" t="s">
        <v>13784</v>
      </c>
      <c r="F11386" s="155"/>
      <c r="G11386" s="164" t="s">
        <v>400</v>
      </c>
      <c r="H11386" s="155" t="str">
        <f>IF(Proc[[#This Row],[type]]="LFF (MDG-F)",MID(Proc[[#This Row],[Obj]],13,10),"")</f>
        <v/>
      </c>
      <c r="I11386" s="164"/>
      <c r="J11386" s="155" t="b">
        <f>Proc[[#This Row],[Requested]]=Proc[[#This Row],[CurrentParent]]</f>
        <v>0</v>
      </c>
      <c r="K11386" s="155" t="str">
        <f>IF(Proc[[#This Row],[Author]]="Marcela Urrego",VLOOKUP(LEFT(Proc[[#This Row],[Requested]],1),Table3[#All],2,0),VLOOKUP(Proc[[#This Row],[Author]],Table4[],2,0))</f>
        <v>EL</v>
      </c>
      <c r="L11386" s="155"/>
      <c r="M11386" s="140">
        <v>46139</v>
      </c>
      <c r="N11386" s="140"/>
      <c r="O11386" s="140"/>
      <c r="P11386" s="140" t="str">
        <f ca="1">IF(Proc[[#This Row],[DaysAgeing]]&gt;5,"yep","on track")</f>
        <v>on track</v>
      </c>
      <c r="Q11386" s="2">
        <f ca="1">IF(Proc[[#This Row],[DateClosed]]="",ABS(NETWORKDAYS(Proc[[#This Row],[DateOpened]],TODAY()))-1,ABS(NETWORKDAYS(Proc[[#This Row],[DateOpened]],Proc[[#This Row],[DateClosed]]))-1)</f>
        <v>1</v>
      </c>
      <c r="R11386" s="140" t="s">
        <v>774</v>
      </c>
      <c r="S11386" s="155"/>
      <c r="T11386" s="155"/>
    </row>
    <row r="11387" spans="1:20">
      <c r="A11387" s="164" t="s">
        <v>13750</v>
      </c>
      <c r="B11387" s="155" t="str">
        <f>IFERROR(VLOOKUP(Proc[[#This Row],[App]],Table2[],3,0),"open")</f>
        <v>open</v>
      </c>
      <c r="C11387" s="164" t="s">
        <v>370</v>
      </c>
      <c r="D11387" t="s">
        <v>13726</v>
      </c>
      <c r="E11387" t="s">
        <v>13784</v>
      </c>
      <c r="F11387" s="155" t="s">
        <v>13816</v>
      </c>
      <c r="G11387" s="164" t="s">
        <v>406</v>
      </c>
      <c r="H11387" s="155" t="str">
        <f>IF(Proc[[#This Row],[type]]="LFF (MDG-F)",MID(Proc[[#This Row],[Obj]],13,10),"")</f>
        <v>DE10B02980</v>
      </c>
      <c r="I11387" s="164"/>
      <c r="J11387" s="155" t="b">
        <f>Proc[[#This Row],[Requested]]=Proc[[#This Row],[CurrentParent]]</f>
        <v>0</v>
      </c>
      <c r="K11387" s="155" t="str">
        <f>IF(Proc[[#This Row],[Author]]="Marcela Urrego",VLOOKUP(LEFT(Proc[[#This Row],[Requested]],1),Table3[#All],2,0),VLOOKUP(Proc[[#This Row],[Author]],Table4[],2,0))</f>
        <v>EL</v>
      </c>
      <c r="L11387" s="155"/>
      <c r="M11387" s="140">
        <v>46139</v>
      </c>
      <c r="N11387" s="140"/>
      <c r="O11387" s="140"/>
      <c r="P11387" s="140" t="str">
        <f ca="1">IF(Proc[[#This Row],[DaysAgeing]]&gt;5,"yep","on track")</f>
        <v>on track</v>
      </c>
      <c r="Q11387" s="2">
        <f ca="1">IF(Proc[[#This Row],[DateClosed]]="",ABS(NETWORKDAYS(Proc[[#This Row],[DateOpened]],TODAY()))-1,ABS(NETWORKDAYS(Proc[[#This Row],[DateOpened]],Proc[[#This Row],[DateClosed]]))-1)</f>
        <v>1</v>
      </c>
      <c r="R11387" s="140" t="s">
        <v>774</v>
      </c>
      <c r="S11387" s="155"/>
      <c r="T11387" s="155"/>
    </row>
    <row r="11388" spans="1:20" hidden="1">
      <c r="A11388" s="164" t="s">
        <v>13750</v>
      </c>
      <c r="B11388" s="155" t="str">
        <f>IFERROR(VLOOKUP(Proc[[#This Row],[App]],Table2[],3,0),"open")</f>
        <v>open</v>
      </c>
      <c r="C11388" s="164" t="s">
        <v>369</v>
      </c>
      <c r="D11388" t="s">
        <v>13727</v>
      </c>
      <c r="E11388" t="s">
        <v>419</v>
      </c>
      <c r="F11388" s="155" t="s">
        <v>419</v>
      </c>
      <c r="G11388" s="164" t="s">
        <v>400</v>
      </c>
      <c r="H11388" s="155" t="str">
        <f>IF(Proc[[#This Row],[type]]="LFF (MDG-F)",MID(Proc[[#This Row],[Obj]],13,10),"")</f>
        <v/>
      </c>
      <c r="I11388" s="164"/>
      <c r="J11388" s="155" t="b">
        <f>Proc[[#This Row],[Requested]]=Proc[[#This Row],[CurrentParent]]</f>
        <v>1</v>
      </c>
      <c r="K11388" s="155" t="str">
        <f>IF(Proc[[#This Row],[Author]]="Marcela Urrego",VLOOKUP(LEFT(Proc[[#This Row],[Requested]],1),Table3[#All],2,0),VLOOKUP(Proc[[#This Row],[Author]],Table4[],2,0))</f>
        <v>EL</v>
      </c>
      <c r="L11388" s="155"/>
      <c r="M11388" s="140">
        <v>46139</v>
      </c>
      <c r="N11388" s="140"/>
      <c r="O11388" s="140"/>
      <c r="P11388" s="140" t="str">
        <f ca="1">IF(Proc[[#This Row],[DaysAgeing]]&gt;5,"yep","on track")</f>
        <v>on track</v>
      </c>
      <c r="Q11388" s="2">
        <f ca="1">IF(Proc[[#This Row],[DateClosed]]="",ABS(NETWORKDAYS(Proc[[#This Row],[DateOpened]],TODAY()))-1,ABS(NETWORKDAYS(Proc[[#This Row],[DateOpened]],Proc[[#This Row],[DateClosed]]))-1)</f>
        <v>1</v>
      </c>
      <c r="R11388" s="140" t="s">
        <v>774</v>
      </c>
      <c r="S11388" s="155"/>
      <c r="T11388" s="155"/>
    </row>
    <row r="11389" spans="1:20" hidden="1">
      <c r="A11389" s="164" t="s">
        <v>13750</v>
      </c>
      <c r="B11389" s="155" t="str">
        <f>IFERROR(VLOOKUP(Proc[[#This Row],[App]],Table2[],3,0),"open")</f>
        <v>open</v>
      </c>
      <c r="C11389" s="164" t="s">
        <v>369</v>
      </c>
      <c r="D11389" t="s">
        <v>13728</v>
      </c>
      <c r="E11389" t="s">
        <v>419</v>
      </c>
      <c r="F11389" s="155" t="s">
        <v>419</v>
      </c>
      <c r="G11389" s="164" t="s">
        <v>400</v>
      </c>
      <c r="H11389" s="155" t="str">
        <f>IF(Proc[[#This Row],[type]]="LFF (MDG-F)",MID(Proc[[#This Row],[Obj]],13,10),"")</f>
        <v/>
      </c>
      <c r="I11389" s="164"/>
      <c r="J11389" s="155" t="b">
        <f>Proc[[#This Row],[Requested]]=Proc[[#This Row],[CurrentParent]]</f>
        <v>1</v>
      </c>
      <c r="K11389" s="155" t="str">
        <f>IF(Proc[[#This Row],[Author]]="Marcela Urrego",VLOOKUP(LEFT(Proc[[#This Row],[Requested]],1),Table3[#All],2,0),VLOOKUP(Proc[[#This Row],[Author]],Table4[],2,0))</f>
        <v>EL</v>
      </c>
      <c r="L11389" s="155"/>
      <c r="M11389" s="140">
        <v>46139</v>
      </c>
      <c r="N11389" s="140"/>
      <c r="O11389" s="140"/>
      <c r="P11389" s="140" t="str">
        <f ca="1">IF(Proc[[#This Row],[DaysAgeing]]&gt;5,"yep","on track")</f>
        <v>on track</v>
      </c>
      <c r="Q11389" s="2">
        <f ca="1">IF(Proc[[#This Row],[DateClosed]]="",ABS(NETWORKDAYS(Proc[[#This Row],[DateOpened]],TODAY()))-1,ABS(NETWORKDAYS(Proc[[#This Row],[DateOpened]],Proc[[#This Row],[DateClosed]]))-1)</f>
        <v>1</v>
      </c>
      <c r="R11389" s="140" t="s">
        <v>774</v>
      </c>
      <c r="S11389" s="155"/>
      <c r="T11389" s="155"/>
    </row>
    <row r="11390" spans="1:20" hidden="1">
      <c r="A11390" s="164" t="s">
        <v>13750</v>
      </c>
      <c r="B11390" s="155" t="str">
        <f>IFERROR(VLOOKUP(Proc[[#This Row],[App]],Table2[],3,0),"open")</f>
        <v>open</v>
      </c>
      <c r="C11390" s="164" t="s">
        <v>369</v>
      </c>
      <c r="D11390" t="s">
        <v>13729</v>
      </c>
      <c r="E11390" t="s">
        <v>419</v>
      </c>
      <c r="F11390" s="155" t="s">
        <v>419</v>
      </c>
      <c r="G11390" s="164" t="s">
        <v>400</v>
      </c>
      <c r="H11390" s="155" t="str">
        <f>IF(Proc[[#This Row],[type]]="LFF (MDG-F)",MID(Proc[[#This Row],[Obj]],13,10),"")</f>
        <v/>
      </c>
      <c r="I11390" s="164"/>
      <c r="J11390" s="155" t="b">
        <f>Proc[[#This Row],[Requested]]=Proc[[#This Row],[CurrentParent]]</f>
        <v>1</v>
      </c>
      <c r="K11390" s="155" t="str">
        <f>IF(Proc[[#This Row],[Author]]="Marcela Urrego",VLOOKUP(LEFT(Proc[[#This Row],[Requested]],1),Table3[#All],2,0),VLOOKUP(Proc[[#This Row],[Author]],Table4[],2,0))</f>
        <v>EL</v>
      </c>
      <c r="L11390" s="155"/>
      <c r="M11390" s="140">
        <v>46139</v>
      </c>
      <c r="N11390" s="140"/>
      <c r="O11390" s="140"/>
      <c r="P11390" s="140" t="str">
        <f ca="1">IF(Proc[[#This Row],[DaysAgeing]]&gt;5,"yep","on track")</f>
        <v>on track</v>
      </c>
      <c r="Q11390" s="2">
        <f ca="1">IF(Proc[[#This Row],[DateClosed]]="",ABS(NETWORKDAYS(Proc[[#This Row],[DateOpened]],TODAY()))-1,ABS(NETWORKDAYS(Proc[[#This Row],[DateOpened]],Proc[[#This Row],[DateClosed]]))-1)</f>
        <v>1</v>
      </c>
      <c r="R11390" s="140" t="s">
        <v>774</v>
      </c>
      <c r="S11390" s="155"/>
      <c r="T11390" s="155"/>
    </row>
    <row r="11391" spans="1:20" hidden="1">
      <c r="A11391" s="164" t="s">
        <v>13750</v>
      </c>
      <c r="B11391" s="155" t="str">
        <f>IFERROR(VLOOKUP(Proc[[#This Row],[App]],Table2[],3,0),"open")</f>
        <v>open</v>
      </c>
      <c r="C11391" s="164" t="s">
        <v>369</v>
      </c>
      <c r="D11391" t="s">
        <v>13730</v>
      </c>
      <c r="E11391" t="s">
        <v>419</v>
      </c>
      <c r="F11391" s="155" t="s">
        <v>419</v>
      </c>
      <c r="G11391" s="164" t="s">
        <v>400</v>
      </c>
      <c r="H11391" s="155" t="str">
        <f>IF(Proc[[#This Row],[type]]="LFF (MDG-F)",MID(Proc[[#This Row],[Obj]],13,10),"")</f>
        <v/>
      </c>
      <c r="I11391" s="164"/>
      <c r="J11391" s="155" t="b">
        <f>Proc[[#This Row],[Requested]]=Proc[[#This Row],[CurrentParent]]</f>
        <v>1</v>
      </c>
      <c r="K11391" s="155" t="str">
        <f>IF(Proc[[#This Row],[Author]]="Marcela Urrego",VLOOKUP(LEFT(Proc[[#This Row],[Requested]],1),Table3[#All],2,0),VLOOKUP(Proc[[#This Row],[Author]],Table4[],2,0))</f>
        <v>EL</v>
      </c>
      <c r="L11391" s="155"/>
      <c r="M11391" s="140">
        <v>46139</v>
      </c>
      <c r="N11391" s="140"/>
      <c r="O11391" s="140"/>
      <c r="P11391" s="140" t="str">
        <f ca="1">IF(Proc[[#This Row],[DaysAgeing]]&gt;5,"yep","on track")</f>
        <v>on track</v>
      </c>
      <c r="Q11391" s="2">
        <f ca="1">IF(Proc[[#This Row],[DateClosed]]="",ABS(NETWORKDAYS(Proc[[#This Row],[DateOpened]],TODAY()))-1,ABS(NETWORKDAYS(Proc[[#This Row],[DateOpened]],Proc[[#This Row],[DateClosed]]))-1)</f>
        <v>1</v>
      </c>
      <c r="R11391" s="140" t="s">
        <v>774</v>
      </c>
      <c r="S11391" s="155"/>
      <c r="T11391" s="155"/>
    </row>
    <row r="11392" spans="1:20" hidden="1">
      <c r="A11392" s="164" t="s">
        <v>13750</v>
      </c>
      <c r="B11392" s="155" t="str">
        <f>IFERROR(VLOOKUP(Proc[[#This Row],[App]],Table2[],3,0),"open")</f>
        <v>open</v>
      </c>
      <c r="C11392" s="164" t="s">
        <v>369</v>
      </c>
      <c r="D11392" t="s">
        <v>13731</v>
      </c>
      <c r="E11392" t="s">
        <v>418</v>
      </c>
      <c r="F11392" s="155" t="s">
        <v>418</v>
      </c>
      <c r="G11392" s="164" t="s">
        <v>400</v>
      </c>
      <c r="H11392" s="155" t="str">
        <f>IF(Proc[[#This Row],[type]]="LFF (MDG-F)",MID(Proc[[#This Row],[Obj]],13,10),"")</f>
        <v/>
      </c>
      <c r="I11392" s="164"/>
      <c r="J11392" s="155" t="b">
        <f>Proc[[#This Row],[Requested]]=Proc[[#This Row],[CurrentParent]]</f>
        <v>1</v>
      </c>
      <c r="K11392" s="155" t="str">
        <f>IF(Proc[[#This Row],[Author]]="Marcela Urrego",VLOOKUP(LEFT(Proc[[#This Row],[Requested]],1),Table3[#All],2,0),VLOOKUP(Proc[[#This Row],[Author]],Table4[],2,0))</f>
        <v>EL</v>
      </c>
      <c r="L11392" s="155"/>
      <c r="M11392" s="140">
        <v>46139</v>
      </c>
      <c r="N11392" s="140"/>
      <c r="O11392" s="140"/>
      <c r="P11392" s="140" t="str">
        <f ca="1">IF(Proc[[#This Row],[DaysAgeing]]&gt;5,"yep","on track")</f>
        <v>on track</v>
      </c>
      <c r="Q11392" s="2">
        <f ca="1">IF(Proc[[#This Row],[DateClosed]]="",ABS(NETWORKDAYS(Proc[[#This Row],[DateOpened]],TODAY()))-1,ABS(NETWORKDAYS(Proc[[#This Row],[DateOpened]],Proc[[#This Row],[DateClosed]]))-1)</f>
        <v>1</v>
      </c>
      <c r="R11392" s="140" t="s">
        <v>774</v>
      </c>
      <c r="S11392" s="155"/>
      <c r="T11392" s="155"/>
    </row>
    <row r="11393" spans="1:20" hidden="1">
      <c r="A11393" s="164" t="s">
        <v>13750</v>
      </c>
      <c r="B11393" s="155" t="str">
        <f>IFERROR(VLOOKUP(Proc[[#This Row],[App]],Table2[],3,0),"open")</f>
        <v>open</v>
      </c>
      <c r="C11393" s="164" t="s">
        <v>369</v>
      </c>
      <c r="D11393" t="s">
        <v>13732</v>
      </c>
      <c r="E11393" t="s">
        <v>1876</v>
      </c>
      <c r="F11393" s="155" t="s">
        <v>1876</v>
      </c>
      <c r="G11393" s="164" t="s">
        <v>400</v>
      </c>
      <c r="H11393" s="155" t="str">
        <f>IF(Proc[[#This Row],[type]]="LFF (MDG-F)",MID(Proc[[#This Row],[Obj]],13,10),"")</f>
        <v/>
      </c>
      <c r="I11393" s="164"/>
      <c r="J11393" s="155" t="b">
        <f>Proc[[#This Row],[Requested]]=Proc[[#This Row],[CurrentParent]]</f>
        <v>1</v>
      </c>
      <c r="K11393" s="155" t="str">
        <f>IF(Proc[[#This Row],[Author]]="Marcela Urrego",VLOOKUP(LEFT(Proc[[#This Row],[Requested]],1),Table3[#All],2,0),VLOOKUP(Proc[[#This Row],[Author]],Table4[],2,0))</f>
        <v>EL</v>
      </c>
      <c r="L11393" s="155"/>
      <c r="M11393" s="140">
        <v>46139</v>
      </c>
      <c r="N11393" s="140"/>
      <c r="O11393" s="140"/>
      <c r="P11393" s="140" t="str">
        <f ca="1">IF(Proc[[#This Row],[DaysAgeing]]&gt;5,"yep","on track")</f>
        <v>on track</v>
      </c>
      <c r="Q11393" s="2">
        <f ca="1">IF(Proc[[#This Row],[DateClosed]]="",ABS(NETWORKDAYS(Proc[[#This Row],[DateOpened]],TODAY()))-1,ABS(NETWORKDAYS(Proc[[#This Row],[DateOpened]],Proc[[#This Row],[DateClosed]]))-1)</f>
        <v>1</v>
      </c>
      <c r="R11393" s="140" t="s">
        <v>774</v>
      </c>
      <c r="S11393" s="155"/>
      <c r="T11393" s="155"/>
    </row>
    <row r="11394" spans="1:20" hidden="1">
      <c r="A11394" s="164" t="s">
        <v>13750</v>
      </c>
      <c r="B11394" s="155" t="str">
        <f>IFERROR(VLOOKUP(Proc[[#This Row],[App]],Table2[],3,0),"open")</f>
        <v>open</v>
      </c>
      <c r="C11394" s="164" t="s">
        <v>369</v>
      </c>
      <c r="D11394" t="s">
        <v>13733</v>
      </c>
      <c r="E11394" t="s">
        <v>1877</v>
      </c>
      <c r="F11394" s="155" t="s">
        <v>1877</v>
      </c>
      <c r="G11394" s="164" t="s">
        <v>400</v>
      </c>
      <c r="H11394" s="155" t="str">
        <f>IF(Proc[[#This Row],[type]]="LFF (MDG-F)",MID(Proc[[#This Row],[Obj]],13,10),"")</f>
        <v/>
      </c>
      <c r="I11394" s="164"/>
      <c r="J11394" s="155" t="b">
        <f>Proc[[#This Row],[Requested]]=Proc[[#This Row],[CurrentParent]]</f>
        <v>1</v>
      </c>
      <c r="K11394" s="155" t="str">
        <f>IF(Proc[[#This Row],[Author]]="Marcela Urrego",VLOOKUP(LEFT(Proc[[#This Row],[Requested]],1),Table3[#All],2,0),VLOOKUP(Proc[[#This Row],[Author]],Table4[],2,0))</f>
        <v>EL</v>
      </c>
      <c r="L11394" s="155"/>
      <c r="M11394" s="140">
        <v>46139</v>
      </c>
      <c r="N11394" s="140"/>
      <c r="O11394" s="140"/>
      <c r="P11394" s="140" t="str">
        <f ca="1">IF(Proc[[#This Row],[DaysAgeing]]&gt;5,"yep","on track")</f>
        <v>on track</v>
      </c>
      <c r="Q11394" s="2">
        <f ca="1">IF(Proc[[#This Row],[DateClosed]]="",ABS(NETWORKDAYS(Proc[[#This Row],[DateOpened]],TODAY()))-1,ABS(NETWORKDAYS(Proc[[#This Row],[DateOpened]],Proc[[#This Row],[DateClosed]]))-1)</f>
        <v>1</v>
      </c>
      <c r="R11394" s="140" t="s">
        <v>774</v>
      </c>
      <c r="S11394" s="155"/>
      <c r="T11394" s="155"/>
    </row>
    <row r="11395" spans="1:20" hidden="1">
      <c r="A11395" s="164" t="s">
        <v>13750</v>
      </c>
      <c r="B11395" s="155" t="str">
        <f>IFERROR(VLOOKUP(Proc[[#This Row],[App]],Table2[],3,0),"open")</f>
        <v>open</v>
      </c>
      <c r="C11395" s="164" t="s">
        <v>369</v>
      </c>
      <c r="D11395" t="s">
        <v>13734</v>
      </c>
      <c r="E11395" t="s">
        <v>1876</v>
      </c>
      <c r="F11395" s="155" t="s">
        <v>1876</v>
      </c>
      <c r="G11395" s="164" t="s">
        <v>400</v>
      </c>
      <c r="H11395" s="155" t="str">
        <f>IF(Proc[[#This Row],[type]]="LFF (MDG-F)",MID(Proc[[#This Row],[Obj]],13,10),"")</f>
        <v/>
      </c>
      <c r="I11395" s="164"/>
      <c r="J11395" s="155" t="b">
        <f>Proc[[#This Row],[Requested]]=Proc[[#This Row],[CurrentParent]]</f>
        <v>1</v>
      </c>
      <c r="K11395" s="155" t="str">
        <f>IF(Proc[[#This Row],[Author]]="Marcela Urrego",VLOOKUP(LEFT(Proc[[#This Row],[Requested]],1),Table3[#All],2,0),VLOOKUP(Proc[[#This Row],[Author]],Table4[],2,0))</f>
        <v>EL</v>
      </c>
      <c r="L11395" s="155"/>
      <c r="M11395" s="140">
        <v>46139</v>
      </c>
      <c r="N11395" s="140"/>
      <c r="O11395" s="140"/>
      <c r="P11395" s="140" t="str">
        <f ca="1">IF(Proc[[#This Row],[DaysAgeing]]&gt;5,"yep","on track")</f>
        <v>on track</v>
      </c>
      <c r="Q11395" s="2">
        <f ca="1">IF(Proc[[#This Row],[DateClosed]]="",ABS(NETWORKDAYS(Proc[[#This Row],[DateOpened]],TODAY()))-1,ABS(NETWORKDAYS(Proc[[#This Row],[DateOpened]],Proc[[#This Row],[DateClosed]]))-1)</f>
        <v>1</v>
      </c>
      <c r="R11395" s="140" t="s">
        <v>774</v>
      </c>
      <c r="S11395" s="155"/>
      <c r="T11395" s="155"/>
    </row>
    <row r="11396" spans="1:20" hidden="1">
      <c r="A11396" s="164" t="s">
        <v>13750</v>
      </c>
      <c r="B11396" s="155" t="str">
        <f>IFERROR(VLOOKUP(Proc[[#This Row],[App]],Table2[],3,0),"open")</f>
        <v>open</v>
      </c>
      <c r="C11396" s="164" t="s">
        <v>369</v>
      </c>
      <c r="D11396" t="s">
        <v>13735</v>
      </c>
      <c r="E11396" t="s">
        <v>1876</v>
      </c>
      <c r="F11396" s="155" t="s">
        <v>1876</v>
      </c>
      <c r="G11396" s="164" t="s">
        <v>400</v>
      </c>
      <c r="H11396" s="155" t="str">
        <f>IF(Proc[[#This Row],[type]]="LFF (MDG-F)",MID(Proc[[#This Row],[Obj]],13,10),"")</f>
        <v/>
      </c>
      <c r="I11396" s="164"/>
      <c r="J11396" s="155" t="b">
        <f>Proc[[#This Row],[Requested]]=Proc[[#This Row],[CurrentParent]]</f>
        <v>1</v>
      </c>
      <c r="K11396" s="155" t="str">
        <f>IF(Proc[[#This Row],[Author]]="Marcela Urrego",VLOOKUP(LEFT(Proc[[#This Row],[Requested]],1),Table3[#All],2,0),VLOOKUP(Proc[[#This Row],[Author]],Table4[],2,0))</f>
        <v>EL</v>
      </c>
      <c r="L11396" s="155"/>
      <c r="M11396" s="140">
        <v>46139</v>
      </c>
      <c r="N11396" s="140"/>
      <c r="O11396" s="140"/>
      <c r="P11396" s="140" t="str">
        <f ca="1">IF(Proc[[#This Row],[DaysAgeing]]&gt;5,"yep","on track")</f>
        <v>on track</v>
      </c>
      <c r="Q11396" s="2">
        <f ca="1">IF(Proc[[#This Row],[DateClosed]]="",ABS(NETWORKDAYS(Proc[[#This Row],[DateOpened]],TODAY()))-1,ABS(NETWORKDAYS(Proc[[#This Row],[DateOpened]],Proc[[#This Row],[DateClosed]]))-1)</f>
        <v>1</v>
      </c>
      <c r="R11396" s="140" t="s">
        <v>774</v>
      </c>
      <c r="S11396" s="155"/>
      <c r="T11396" s="155"/>
    </row>
    <row r="11397" spans="1:20" hidden="1">
      <c r="A11397" s="164" t="s">
        <v>13750</v>
      </c>
      <c r="B11397" s="155" t="str">
        <f>IFERROR(VLOOKUP(Proc[[#This Row],[App]],Table2[],3,0),"open")</f>
        <v>open</v>
      </c>
      <c r="C11397" s="164" t="s">
        <v>369</v>
      </c>
      <c r="D11397" t="s">
        <v>13736</v>
      </c>
      <c r="E11397" t="s">
        <v>1876</v>
      </c>
      <c r="F11397" s="155" t="s">
        <v>1876</v>
      </c>
      <c r="G11397" s="164" t="s">
        <v>400</v>
      </c>
      <c r="H11397" s="155" t="str">
        <f>IF(Proc[[#This Row],[type]]="LFF (MDG-F)",MID(Proc[[#This Row],[Obj]],13,10),"")</f>
        <v/>
      </c>
      <c r="I11397" s="164"/>
      <c r="J11397" s="155" t="b">
        <f>Proc[[#This Row],[Requested]]=Proc[[#This Row],[CurrentParent]]</f>
        <v>1</v>
      </c>
      <c r="K11397" s="155" t="str">
        <f>IF(Proc[[#This Row],[Author]]="Marcela Urrego",VLOOKUP(LEFT(Proc[[#This Row],[Requested]],1),Table3[#All],2,0),VLOOKUP(Proc[[#This Row],[Author]],Table4[],2,0))</f>
        <v>EL</v>
      </c>
      <c r="L11397" s="155"/>
      <c r="M11397" s="140">
        <v>46139</v>
      </c>
      <c r="N11397" s="140"/>
      <c r="O11397" s="140"/>
      <c r="P11397" s="140" t="str">
        <f ca="1">IF(Proc[[#This Row],[DaysAgeing]]&gt;5,"yep","on track")</f>
        <v>on track</v>
      </c>
      <c r="Q11397" s="2">
        <f ca="1">IF(Proc[[#This Row],[DateClosed]]="",ABS(NETWORKDAYS(Proc[[#This Row],[DateOpened]],TODAY()))-1,ABS(NETWORKDAYS(Proc[[#This Row],[DateOpened]],Proc[[#This Row],[DateClosed]]))-1)</f>
        <v>1</v>
      </c>
      <c r="R11397" s="140" t="s">
        <v>774</v>
      </c>
      <c r="S11397" s="155"/>
      <c r="T11397" s="155"/>
    </row>
    <row r="11398" spans="1:20" hidden="1">
      <c r="A11398" s="164" t="s">
        <v>13750</v>
      </c>
      <c r="B11398" s="155" t="str">
        <f>IFERROR(VLOOKUP(Proc[[#This Row],[App]],Table2[],3,0),"open")</f>
        <v>open</v>
      </c>
      <c r="C11398" s="164" t="s">
        <v>369</v>
      </c>
      <c r="D11398" t="s">
        <v>13737</v>
      </c>
      <c r="E11398" t="s">
        <v>1876</v>
      </c>
      <c r="F11398" s="155" t="s">
        <v>1876</v>
      </c>
      <c r="G11398" s="164" t="s">
        <v>400</v>
      </c>
      <c r="H11398" s="155" t="str">
        <f>IF(Proc[[#This Row],[type]]="LFF (MDG-F)",MID(Proc[[#This Row],[Obj]],13,10),"")</f>
        <v/>
      </c>
      <c r="I11398" s="164"/>
      <c r="J11398" s="155" t="b">
        <f>Proc[[#This Row],[Requested]]=Proc[[#This Row],[CurrentParent]]</f>
        <v>1</v>
      </c>
      <c r="K11398" s="155" t="str">
        <f>IF(Proc[[#This Row],[Author]]="Marcela Urrego",VLOOKUP(LEFT(Proc[[#This Row],[Requested]],1),Table3[#All],2,0),VLOOKUP(Proc[[#This Row],[Author]],Table4[],2,0))</f>
        <v>EL</v>
      </c>
      <c r="L11398" s="155"/>
      <c r="M11398" s="140">
        <v>46139</v>
      </c>
      <c r="N11398" s="140"/>
      <c r="O11398" s="140"/>
      <c r="P11398" s="140" t="str">
        <f ca="1">IF(Proc[[#This Row],[DaysAgeing]]&gt;5,"yep","on track")</f>
        <v>on track</v>
      </c>
      <c r="Q11398" s="2">
        <f ca="1">IF(Proc[[#This Row],[DateClosed]]="",ABS(NETWORKDAYS(Proc[[#This Row],[DateOpened]],TODAY()))-1,ABS(NETWORKDAYS(Proc[[#This Row],[DateOpened]],Proc[[#This Row],[DateClosed]]))-1)</f>
        <v>1</v>
      </c>
      <c r="R11398" s="140" t="s">
        <v>774</v>
      </c>
      <c r="S11398" s="155"/>
      <c r="T11398" s="155"/>
    </row>
    <row r="11399" spans="1:20" hidden="1">
      <c r="A11399" s="164" t="s">
        <v>13750</v>
      </c>
      <c r="B11399" s="155" t="str">
        <f>IFERROR(VLOOKUP(Proc[[#This Row],[App]],Table2[],3,0),"open")</f>
        <v>open</v>
      </c>
      <c r="C11399" s="164" t="s">
        <v>369</v>
      </c>
      <c r="D11399" t="s">
        <v>13738</v>
      </c>
      <c r="E11399" t="s">
        <v>1876</v>
      </c>
      <c r="F11399" s="155" t="s">
        <v>1876</v>
      </c>
      <c r="G11399" s="164" t="s">
        <v>400</v>
      </c>
      <c r="H11399" s="155" t="str">
        <f>IF(Proc[[#This Row],[type]]="LFF (MDG-F)",MID(Proc[[#This Row],[Obj]],13,10),"")</f>
        <v/>
      </c>
      <c r="I11399" s="164"/>
      <c r="J11399" s="155" t="b">
        <f>Proc[[#This Row],[Requested]]=Proc[[#This Row],[CurrentParent]]</f>
        <v>1</v>
      </c>
      <c r="K11399" s="155" t="str">
        <f>IF(Proc[[#This Row],[Author]]="Marcela Urrego",VLOOKUP(LEFT(Proc[[#This Row],[Requested]],1),Table3[#All],2,0),VLOOKUP(Proc[[#This Row],[Author]],Table4[],2,0))</f>
        <v>EL</v>
      </c>
      <c r="L11399" s="155"/>
      <c r="M11399" s="140">
        <v>46139</v>
      </c>
      <c r="N11399" s="140"/>
      <c r="O11399" s="140"/>
      <c r="P11399" s="140" t="str">
        <f ca="1">IF(Proc[[#This Row],[DaysAgeing]]&gt;5,"yep","on track")</f>
        <v>on track</v>
      </c>
      <c r="Q11399" s="2">
        <f ca="1">IF(Proc[[#This Row],[DateClosed]]="",ABS(NETWORKDAYS(Proc[[#This Row],[DateOpened]],TODAY()))-1,ABS(NETWORKDAYS(Proc[[#This Row],[DateOpened]],Proc[[#This Row],[DateClosed]]))-1)</f>
        <v>1</v>
      </c>
      <c r="R11399" s="140" t="s">
        <v>774</v>
      </c>
      <c r="S11399" s="155"/>
      <c r="T11399" s="155"/>
    </row>
    <row r="11400" spans="1:20" hidden="1">
      <c r="A11400" s="164" t="s">
        <v>13750</v>
      </c>
      <c r="B11400" s="155" t="str">
        <f>IFERROR(VLOOKUP(Proc[[#This Row],[App]],Table2[],3,0),"open")</f>
        <v>open</v>
      </c>
      <c r="C11400" s="164" t="s">
        <v>369</v>
      </c>
      <c r="D11400" t="s">
        <v>13739</v>
      </c>
      <c r="E11400" t="s">
        <v>1876</v>
      </c>
      <c r="F11400" s="155" t="s">
        <v>1876</v>
      </c>
      <c r="G11400" s="164" t="s">
        <v>400</v>
      </c>
      <c r="H11400" s="155" t="str">
        <f>IF(Proc[[#This Row],[type]]="LFF (MDG-F)",MID(Proc[[#This Row],[Obj]],13,10),"")</f>
        <v/>
      </c>
      <c r="I11400" s="164"/>
      <c r="J11400" s="155" t="b">
        <f>Proc[[#This Row],[Requested]]=Proc[[#This Row],[CurrentParent]]</f>
        <v>1</v>
      </c>
      <c r="K11400" s="155" t="str">
        <f>IF(Proc[[#This Row],[Author]]="Marcela Urrego",VLOOKUP(LEFT(Proc[[#This Row],[Requested]],1),Table3[#All],2,0),VLOOKUP(Proc[[#This Row],[Author]],Table4[],2,0))</f>
        <v>EL</v>
      </c>
      <c r="L11400" s="155"/>
      <c r="M11400" s="140">
        <v>46139</v>
      </c>
      <c r="N11400" s="140"/>
      <c r="O11400" s="140"/>
      <c r="P11400" s="140" t="str">
        <f ca="1">IF(Proc[[#This Row],[DaysAgeing]]&gt;5,"yep","on track")</f>
        <v>on track</v>
      </c>
      <c r="Q11400" s="2">
        <f ca="1">IF(Proc[[#This Row],[DateClosed]]="",ABS(NETWORKDAYS(Proc[[#This Row],[DateOpened]],TODAY()))-1,ABS(NETWORKDAYS(Proc[[#This Row],[DateOpened]],Proc[[#This Row],[DateClosed]]))-1)</f>
        <v>1</v>
      </c>
      <c r="R11400" s="140" t="s">
        <v>774</v>
      </c>
      <c r="S11400" s="155"/>
      <c r="T11400" s="155"/>
    </row>
    <row r="11401" spans="1:20" hidden="1">
      <c r="A11401" s="164" t="s">
        <v>13750</v>
      </c>
      <c r="B11401" s="155" t="str">
        <f>IFERROR(VLOOKUP(Proc[[#This Row],[App]],Table2[],3,0),"open")</f>
        <v>open</v>
      </c>
      <c r="C11401" s="164" t="s">
        <v>369</v>
      </c>
      <c r="D11401" t="s">
        <v>13740</v>
      </c>
      <c r="E11401" t="s">
        <v>1876</v>
      </c>
      <c r="F11401" s="155" t="s">
        <v>1876</v>
      </c>
      <c r="G11401" s="164" t="s">
        <v>400</v>
      </c>
      <c r="H11401" s="155" t="str">
        <f>IF(Proc[[#This Row],[type]]="LFF (MDG-F)",MID(Proc[[#This Row],[Obj]],13,10),"")</f>
        <v/>
      </c>
      <c r="I11401" s="164"/>
      <c r="J11401" s="155" t="b">
        <f>Proc[[#This Row],[Requested]]=Proc[[#This Row],[CurrentParent]]</f>
        <v>1</v>
      </c>
      <c r="K11401" s="155" t="str">
        <f>IF(Proc[[#This Row],[Author]]="Marcela Urrego",VLOOKUP(LEFT(Proc[[#This Row],[Requested]],1),Table3[#All],2,0),VLOOKUP(Proc[[#This Row],[Author]],Table4[],2,0))</f>
        <v>EL</v>
      </c>
      <c r="L11401" s="155"/>
      <c r="M11401" s="140">
        <v>46139</v>
      </c>
      <c r="N11401" s="140"/>
      <c r="O11401" s="140"/>
      <c r="P11401" s="140" t="str">
        <f ca="1">IF(Proc[[#This Row],[DaysAgeing]]&gt;5,"yep","on track")</f>
        <v>on track</v>
      </c>
      <c r="Q11401" s="2">
        <f ca="1">IF(Proc[[#This Row],[DateClosed]]="",ABS(NETWORKDAYS(Proc[[#This Row],[DateOpened]],TODAY()))-1,ABS(NETWORKDAYS(Proc[[#This Row],[DateOpened]],Proc[[#This Row],[DateClosed]]))-1)</f>
        <v>1</v>
      </c>
      <c r="R11401" s="140" t="s">
        <v>774</v>
      </c>
      <c r="S11401" s="155"/>
      <c r="T11401" s="155"/>
    </row>
    <row r="11402" spans="1:20" hidden="1">
      <c r="A11402" s="164" t="s">
        <v>13750</v>
      </c>
      <c r="B11402" s="155" t="str">
        <f>IFERROR(VLOOKUP(Proc[[#This Row],[App]],Table2[],3,0),"open")</f>
        <v>open</v>
      </c>
      <c r="C11402" s="164" t="s">
        <v>369</v>
      </c>
      <c r="D11402" t="s">
        <v>13741</v>
      </c>
      <c r="E11402" t="s">
        <v>1876</v>
      </c>
      <c r="F11402" s="155" t="s">
        <v>1876</v>
      </c>
      <c r="G11402" s="164" t="s">
        <v>400</v>
      </c>
      <c r="H11402" s="155" t="str">
        <f>IF(Proc[[#This Row],[type]]="LFF (MDG-F)",MID(Proc[[#This Row],[Obj]],13,10),"")</f>
        <v/>
      </c>
      <c r="I11402" s="164"/>
      <c r="J11402" s="155" t="b">
        <f>Proc[[#This Row],[Requested]]=Proc[[#This Row],[CurrentParent]]</f>
        <v>1</v>
      </c>
      <c r="K11402" s="155" t="str">
        <f>IF(Proc[[#This Row],[Author]]="Marcela Urrego",VLOOKUP(LEFT(Proc[[#This Row],[Requested]],1),Table3[#All],2,0),VLOOKUP(Proc[[#This Row],[Author]],Table4[],2,0))</f>
        <v>EL</v>
      </c>
      <c r="L11402" s="155"/>
      <c r="M11402" s="140">
        <v>46139</v>
      </c>
      <c r="N11402" s="140"/>
      <c r="O11402" s="140"/>
      <c r="P11402" s="140" t="str">
        <f ca="1">IF(Proc[[#This Row],[DaysAgeing]]&gt;5,"yep","on track")</f>
        <v>on track</v>
      </c>
      <c r="Q11402" s="2">
        <f ca="1">IF(Proc[[#This Row],[DateClosed]]="",ABS(NETWORKDAYS(Proc[[#This Row],[DateOpened]],TODAY()))-1,ABS(NETWORKDAYS(Proc[[#This Row],[DateOpened]],Proc[[#This Row],[DateClosed]]))-1)</f>
        <v>1</v>
      </c>
      <c r="R11402" s="140" t="s">
        <v>774</v>
      </c>
      <c r="S11402" s="155"/>
      <c r="T11402" s="155"/>
    </row>
    <row r="11403" spans="1:20" hidden="1">
      <c r="A11403" s="164" t="s">
        <v>13750</v>
      </c>
      <c r="B11403" s="155" t="str">
        <f>IFERROR(VLOOKUP(Proc[[#This Row],[App]],Table2[],3,0),"open")</f>
        <v>open</v>
      </c>
      <c r="C11403" s="164" t="s">
        <v>369</v>
      </c>
      <c r="D11403" t="s">
        <v>13742</v>
      </c>
      <c r="E11403" t="s">
        <v>418</v>
      </c>
      <c r="F11403" s="155" t="s">
        <v>418</v>
      </c>
      <c r="G11403" s="164" t="s">
        <v>400</v>
      </c>
      <c r="H11403" s="155" t="str">
        <f>IF(Proc[[#This Row],[type]]="LFF (MDG-F)",MID(Proc[[#This Row],[Obj]],13,10),"")</f>
        <v/>
      </c>
      <c r="I11403" s="164"/>
      <c r="J11403" s="155" t="b">
        <f>Proc[[#This Row],[Requested]]=Proc[[#This Row],[CurrentParent]]</f>
        <v>1</v>
      </c>
      <c r="K11403" s="155" t="str">
        <f>IF(Proc[[#This Row],[Author]]="Marcela Urrego",VLOOKUP(LEFT(Proc[[#This Row],[Requested]],1),Table3[#All],2,0),VLOOKUP(Proc[[#This Row],[Author]],Table4[],2,0))</f>
        <v>EL</v>
      </c>
      <c r="L11403" s="155"/>
      <c r="M11403" s="140">
        <v>46139</v>
      </c>
      <c r="N11403" s="140"/>
      <c r="O11403" s="140"/>
      <c r="P11403" s="140" t="str">
        <f ca="1">IF(Proc[[#This Row],[DaysAgeing]]&gt;5,"yep","on track")</f>
        <v>on track</v>
      </c>
      <c r="Q11403" s="2">
        <f ca="1">IF(Proc[[#This Row],[DateClosed]]="",ABS(NETWORKDAYS(Proc[[#This Row],[DateOpened]],TODAY()))-1,ABS(NETWORKDAYS(Proc[[#This Row],[DateOpened]],Proc[[#This Row],[DateClosed]]))-1)</f>
        <v>1</v>
      </c>
      <c r="R11403" s="140" t="s">
        <v>774</v>
      </c>
      <c r="S11403" s="155"/>
      <c r="T11403" s="155"/>
    </row>
    <row r="11404" spans="1:20" hidden="1">
      <c r="A11404" s="164" t="s">
        <v>13750</v>
      </c>
      <c r="B11404" s="155" t="str">
        <f>IFERROR(VLOOKUP(Proc[[#This Row],[App]],Table2[],3,0),"open")</f>
        <v>open</v>
      </c>
      <c r="C11404" s="164" t="s">
        <v>369</v>
      </c>
      <c r="D11404" t="s">
        <v>13743</v>
      </c>
      <c r="E11404" t="s">
        <v>419</v>
      </c>
      <c r="F11404" s="155" t="s">
        <v>419</v>
      </c>
      <c r="G11404" s="164" t="s">
        <v>400</v>
      </c>
      <c r="H11404" s="155" t="str">
        <f>IF(Proc[[#This Row],[type]]="LFF (MDG-F)",MID(Proc[[#This Row],[Obj]],13,10),"")</f>
        <v/>
      </c>
      <c r="I11404" s="164"/>
      <c r="J11404" s="155" t="b">
        <f>Proc[[#This Row],[Requested]]=Proc[[#This Row],[CurrentParent]]</f>
        <v>1</v>
      </c>
      <c r="K11404" s="155" t="str">
        <f>IF(Proc[[#This Row],[Author]]="Marcela Urrego",VLOOKUP(LEFT(Proc[[#This Row],[Requested]],1),Table3[#All],2,0),VLOOKUP(Proc[[#This Row],[Author]],Table4[],2,0))</f>
        <v>EL</v>
      </c>
      <c r="L11404" s="155"/>
      <c r="M11404" s="140">
        <v>46139</v>
      </c>
      <c r="N11404" s="140"/>
      <c r="O11404" s="140"/>
      <c r="P11404" s="140" t="str">
        <f ca="1">IF(Proc[[#This Row],[DaysAgeing]]&gt;5,"yep","on track")</f>
        <v>on track</v>
      </c>
      <c r="Q11404" s="2">
        <f ca="1">IF(Proc[[#This Row],[DateClosed]]="",ABS(NETWORKDAYS(Proc[[#This Row],[DateOpened]],TODAY()))-1,ABS(NETWORKDAYS(Proc[[#This Row],[DateOpened]],Proc[[#This Row],[DateClosed]]))-1)</f>
        <v>1</v>
      </c>
      <c r="R11404" s="140" t="s">
        <v>774</v>
      </c>
      <c r="S11404" s="155"/>
      <c r="T11404" s="155"/>
    </row>
    <row r="11405" spans="1:20" hidden="1">
      <c r="A11405" s="164" t="s">
        <v>13750</v>
      </c>
      <c r="B11405" s="155" t="str">
        <f>IFERROR(VLOOKUP(Proc[[#This Row],[App]],Table2[],3,0),"open")</f>
        <v>open</v>
      </c>
      <c r="C11405" s="164" t="s">
        <v>369</v>
      </c>
      <c r="D11405" t="s">
        <v>13744</v>
      </c>
      <c r="E11405" t="s">
        <v>1876</v>
      </c>
      <c r="F11405" s="155" t="s">
        <v>1876</v>
      </c>
      <c r="G11405" s="164" t="s">
        <v>400</v>
      </c>
      <c r="H11405" s="155" t="str">
        <f>IF(Proc[[#This Row],[type]]="LFF (MDG-F)",MID(Proc[[#This Row],[Obj]],13,10),"")</f>
        <v/>
      </c>
      <c r="I11405" s="164"/>
      <c r="J11405" s="155" t="b">
        <f>Proc[[#This Row],[Requested]]=Proc[[#This Row],[CurrentParent]]</f>
        <v>1</v>
      </c>
      <c r="K11405" s="155" t="str">
        <f>IF(Proc[[#This Row],[Author]]="Marcela Urrego",VLOOKUP(LEFT(Proc[[#This Row],[Requested]],1),Table3[#All],2,0),VLOOKUP(Proc[[#This Row],[Author]],Table4[],2,0))</f>
        <v>EL</v>
      </c>
      <c r="L11405" s="155"/>
      <c r="M11405" s="140">
        <v>46139</v>
      </c>
      <c r="N11405" s="140"/>
      <c r="O11405" s="140"/>
      <c r="P11405" s="140" t="str">
        <f ca="1">IF(Proc[[#This Row],[DaysAgeing]]&gt;5,"yep","on track")</f>
        <v>on track</v>
      </c>
      <c r="Q11405" s="2">
        <f ca="1">IF(Proc[[#This Row],[DateClosed]]="",ABS(NETWORKDAYS(Proc[[#This Row],[DateOpened]],TODAY()))-1,ABS(NETWORKDAYS(Proc[[#This Row],[DateOpened]],Proc[[#This Row],[DateClosed]]))-1)</f>
        <v>1</v>
      </c>
      <c r="R11405" s="140" t="s">
        <v>774</v>
      </c>
      <c r="S11405" s="155"/>
      <c r="T11405" s="155"/>
    </row>
    <row r="11406" spans="1:20">
      <c r="A11406" s="164" t="s">
        <v>13750</v>
      </c>
      <c r="B11406" s="155" t="str">
        <f>IFERROR(VLOOKUP(Proc[[#This Row],[App]],Table2[],3,0),"open")</f>
        <v>open</v>
      </c>
      <c r="C11406" s="164" t="s">
        <v>370</v>
      </c>
      <c r="D11406" t="s">
        <v>13745</v>
      </c>
      <c r="E11406" t="s">
        <v>750</v>
      </c>
      <c r="F11406" s="155" t="s">
        <v>5390</v>
      </c>
      <c r="G11406" s="164" t="s">
        <v>406</v>
      </c>
      <c r="H11406" s="155" t="str">
        <f>IF(Proc[[#This Row],[type]]="LFF (MDG-F)",MID(Proc[[#This Row],[Obj]],13,10),"")</f>
        <v>US10R04019</v>
      </c>
      <c r="I11406" s="164"/>
      <c r="J11406" s="155" t="b">
        <f>Proc[[#This Row],[Requested]]=Proc[[#This Row],[CurrentParent]]</f>
        <v>0</v>
      </c>
      <c r="K11406" s="155" t="str">
        <f>IF(Proc[[#This Row],[Author]]="Marcela Urrego",VLOOKUP(LEFT(Proc[[#This Row],[Requested]],1),Table3[#All],2,0),VLOOKUP(Proc[[#This Row],[Author]],Table4[],2,0))</f>
        <v>EL</v>
      </c>
      <c r="L11406" s="155"/>
      <c r="M11406" s="140">
        <v>46139</v>
      </c>
      <c r="N11406" s="140"/>
      <c r="O11406" s="140"/>
      <c r="P11406" s="140" t="str">
        <f ca="1">IF(Proc[[#This Row],[DaysAgeing]]&gt;5,"yep","on track")</f>
        <v>on track</v>
      </c>
      <c r="Q11406" s="2">
        <f ca="1">IF(Proc[[#This Row],[DateClosed]]="",ABS(NETWORKDAYS(Proc[[#This Row],[DateOpened]],TODAY()))-1,ABS(NETWORKDAYS(Proc[[#This Row],[DateOpened]],Proc[[#This Row],[DateClosed]]))-1)</f>
        <v>1</v>
      </c>
      <c r="R11406" s="140" t="s">
        <v>774</v>
      </c>
      <c r="S11406" s="155"/>
      <c r="T11406" s="155"/>
    </row>
    <row r="11407" spans="1:20" hidden="1">
      <c r="A11407" s="164" t="s">
        <v>13750</v>
      </c>
      <c r="B11407" s="155" t="str">
        <f>IFERROR(VLOOKUP(Proc[[#This Row],[App]],Table2[],3,0),"open")</f>
        <v>open</v>
      </c>
      <c r="C11407" s="164" t="s">
        <v>369</v>
      </c>
      <c r="D11407" t="s">
        <v>13746</v>
      </c>
      <c r="E11407" t="s">
        <v>750</v>
      </c>
      <c r="F11407" s="155" t="s">
        <v>750</v>
      </c>
      <c r="G11407" s="164" t="s">
        <v>400</v>
      </c>
      <c r="H11407" s="155" t="str">
        <f>IF(Proc[[#This Row],[type]]="LFF (MDG-F)",MID(Proc[[#This Row],[Obj]],13,10),"")</f>
        <v/>
      </c>
      <c r="I11407" s="164"/>
      <c r="J11407" s="155" t="b">
        <f>Proc[[#This Row],[Requested]]=Proc[[#This Row],[CurrentParent]]</f>
        <v>1</v>
      </c>
      <c r="K11407" s="155" t="str">
        <f>IF(Proc[[#This Row],[Author]]="Marcela Urrego",VLOOKUP(LEFT(Proc[[#This Row],[Requested]],1),Table3[#All],2,0),VLOOKUP(Proc[[#This Row],[Author]],Table4[],2,0))</f>
        <v>EL</v>
      </c>
      <c r="L11407" s="155"/>
      <c r="M11407" s="140">
        <v>46139</v>
      </c>
      <c r="N11407" s="140"/>
      <c r="O11407" s="140"/>
      <c r="P11407" s="140" t="str">
        <f ca="1">IF(Proc[[#This Row],[DaysAgeing]]&gt;5,"yep","on track")</f>
        <v>on track</v>
      </c>
      <c r="Q11407" s="2">
        <f ca="1">IF(Proc[[#This Row],[DateClosed]]="",ABS(NETWORKDAYS(Proc[[#This Row],[DateOpened]],TODAY()))-1,ABS(NETWORKDAYS(Proc[[#This Row],[DateOpened]],Proc[[#This Row],[DateClosed]]))-1)</f>
        <v>1</v>
      </c>
      <c r="R11407" s="140" t="s">
        <v>774</v>
      </c>
      <c r="S11407" s="155"/>
      <c r="T11407" s="155"/>
    </row>
    <row r="11408" spans="1:20">
      <c r="A11408" s="164" t="s">
        <v>13750</v>
      </c>
      <c r="B11408" s="155" t="str">
        <f>IFERROR(VLOOKUP(Proc[[#This Row],[App]],Table2[],3,0),"open")</f>
        <v>open</v>
      </c>
      <c r="C11408" s="164" t="s">
        <v>370</v>
      </c>
      <c r="D11408" t="s">
        <v>13781</v>
      </c>
      <c r="E11408" t="s">
        <v>1644</v>
      </c>
      <c r="F11408" s="155" t="s">
        <v>5390</v>
      </c>
      <c r="G11408" s="164" t="s">
        <v>406</v>
      </c>
      <c r="H11408" s="155" t="str">
        <f>IF(Proc[[#This Row],[type]]="LFF (MDG-F)",MID(Proc[[#This Row],[Obj]],13,10),"")</f>
        <v>DE04R00205</v>
      </c>
      <c r="I11408" s="164"/>
      <c r="J11408" s="155" t="b">
        <f>Proc[[#This Row],[Requested]]=Proc[[#This Row],[CurrentParent]]</f>
        <v>0</v>
      </c>
      <c r="K11408" s="155" t="str">
        <f>IF(Proc[[#This Row],[Author]]="Marcela Urrego",VLOOKUP(LEFT(Proc[[#This Row],[Requested]],1),Table3[#All],2,0),VLOOKUP(Proc[[#This Row],[Author]],Table4[],2,0))</f>
        <v>EL</v>
      </c>
      <c r="L11408" s="155"/>
      <c r="M11408" s="140">
        <v>46139</v>
      </c>
      <c r="N11408" s="140"/>
      <c r="O11408" s="140"/>
      <c r="P11408" s="140" t="str">
        <f ca="1">IF(Proc[[#This Row],[DaysAgeing]]&gt;5,"yep","on track")</f>
        <v>on track</v>
      </c>
      <c r="Q11408" s="2">
        <f ca="1">IF(Proc[[#This Row],[DateClosed]]="",ABS(NETWORKDAYS(Proc[[#This Row],[DateOpened]],TODAY()))-1,ABS(NETWORKDAYS(Proc[[#This Row],[DateOpened]],Proc[[#This Row],[DateClosed]]))-1)</f>
        <v>1</v>
      </c>
      <c r="R11408" s="140" t="s">
        <v>774</v>
      </c>
      <c r="S11408" s="155"/>
      <c r="T11408" s="155"/>
    </row>
    <row r="11409" spans="1:20">
      <c r="A11409" s="164" t="s">
        <v>13750</v>
      </c>
      <c r="B11409" s="155" t="str">
        <f>IFERROR(VLOOKUP(Proc[[#This Row],[App]],Table2[],3,0),"open")</f>
        <v>open</v>
      </c>
      <c r="C11409" s="164" t="s">
        <v>370</v>
      </c>
      <c r="D11409" t="s">
        <v>9995</v>
      </c>
      <c r="E11409" t="s">
        <v>1644</v>
      </c>
      <c r="F11409" s="155" t="s">
        <v>5390</v>
      </c>
      <c r="G11409" s="164" t="s">
        <v>406</v>
      </c>
      <c r="H11409" s="155" t="str">
        <f>IF(Proc[[#This Row],[type]]="LFF (MDG-F)",MID(Proc[[#This Row],[Obj]],13,10),"")</f>
        <v>US01R00506</v>
      </c>
      <c r="I11409" s="164"/>
      <c r="J11409" s="155" t="b">
        <f>Proc[[#This Row],[Requested]]=Proc[[#This Row],[CurrentParent]]</f>
        <v>0</v>
      </c>
      <c r="K11409" s="155" t="str">
        <f>IF(Proc[[#This Row],[Author]]="Marcela Urrego",VLOOKUP(LEFT(Proc[[#This Row],[Requested]],1),Table3[#All],2,0),VLOOKUP(Proc[[#This Row],[Author]],Table4[],2,0))</f>
        <v>EL</v>
      </c>
      <c r="L11409" s="155"/>
      <c r="M11409" s="140">
        <v>46139</v>
      </c>
      <c r="N11409" s="140"/>
      <c r="O11409" s="140"/>
      <c r="P11409" s="140" t="str">
        <f ca="1">IF(Proc[[#This Row],[DaysAgeing]]&gt;5,"yep","on track")</f>
        <v>on track</v>
      </c>
      <c r="Q11409" s="2">
        <f ca="1">IF(Proc[[#This Row],[DateClosed]]="",ABS(NETWORKDAYS(Proc[[#This Row],[DateOpened]],TODAY()))-1,ABS(NETWORKDAYS(Proc[[#This Row],[DateOpened]],Proc[[#This Row],[DateClosed]]))-1)</f>
        <v>1</v>
      </c>
      <c r="R11409" s="140" t="s">
        <v>774</v>
      </c>
      <c r="S11409" s="155"/>
      <c r="T11409" s="155"/>
    </row>
    <row r="11410" spans="1:20" hidden="1">
      <c r="A11410" s="164" t="s">
        <v>13750</v>
      </c>
      <c r="B11410" s="155" t="str">
        <f>IFERROR(VLOOKUP(Proc[[#This Row],[App]],Table2[],3,0),"open")</f>
        <v>open</v>
      </c>
      <c r="C11410" s="164" t="s">
        <v>369</v>
      </c>
      <c r="D11410" t="s">
        <v>13747</v>
      </c>
      <c r="E11410" t="s">
        <v>1644</v>
      </c>
      <c r="F11410" s="155" t="s">
        <v>1644</v>
      </c>
      <c r="G11410" s="164" t="s">
        <v>400</v>
      </c>
      <c r="H11410" s="155" t="str">
        <f>IF(Proc[[#This Row],[type]]="LFF (MDG-F)",MID(Proc[[#This Row],[Obj]],13,10),"")</f>
        <v/>
      </c>
      <c r="I11410" s="164"/>
      <c r="J11410" s="155" t="b">
        <f>Proc[[#This Row],[Requested]]=Proc[[#This Row],[CurrentParent]]</f>
        <v>1</v>
      </c>
      <c r="K11410" s="155" t="str">
        <f>IF(Proc[[#This Row],[Author]]="Marcela Urrego",VLOOKUP(LEFT(Proc[[#This Row],[Requested]],1),Table3[#All],2,0),VLOOKUP(Proc[[#This Row],[Author]],Table4[],2,0))</f>
        <v>EL</v>
      </c>
      <c r="L11410" s="155"/>
      <c r="M11410" s="140">
        <v>46139</v>
      </c>
      <c r="N11410" s="140"/>
      <c r="O11410" s="140"/>
      <c r="P11410" s="140" t="str">
        <f ca="1">IF(Proc[[#This Row],[DaysAgeing]]&gt;5,"yep","on track")</f>
        <v>on track</v>
      </c>
      <c r="Q11410" s="2">
        <f ca="1">IF(Proc[[#This Row],[DateClosed]]="",ABS(NETWORKDAYS(Proc[[#This Row],[DateOpened]],TODAY()))-1,ABS(NETWORKDAYS(Proc[[#This Row],[DateOpened]],Proc[[#This Row],[DateClosed]]))-1)</f>
        <v>1</v>
      </c>
      <c r="R11410" s="140" t="s">
        <v>774</v>
      </c>
      <c r="S11410" s="155"/>
      <c r="T11410" s="155"/>
    </row>
    <row r="11411" spans="1:20" hidden="1">
      <c r="A11411" s="164" t="s">
        <v>13750</v>
      </c>
      <c r="B11411" s="155" t="str">
        <f>IFERROR(VLOOKUP(Proc[[#This Row],[App]],Table2[],3,0),"open")</f>
        <v>open</v>
      </c>
      <c r="C11411" s="164" t="s">
        <v>369</v>
      </c>
      <c r="D11411" t="s">
        <v>13748</v>
      </c>
      <c r="E11411" t="s">
        <v>1644</v>
      </c>
      <c r="F11411" s="155" t="s">
        <v>1644</v>
      </c>
      <c r="G11411" s="164" t="s">
        <v>400</v>
      </c>
      <c r="H11411" s="155" t="str">
        <f>IF(Proc[[#This Row],[type]]="LFF (MDG-F)",MID(Proc[[#This Row],[Obj]],13,10),"")</f>
        <v/>
      </c>
      <c r="I11411" s="164"/>
      <c r="J11411" s="155" t="b">
        <f>Proc[[#This Row],[Requested]]=Proc[[#This Row],[CurrentParent]]</f>
        <v>1</v>
      </c>
      <c r="K11411" s="155" t="str">
        <f>IF(Proc[[#This Row],[Author]]="Marcela Urrego",VLOOKUP(LEFT(Proc[[#This Row],[Requested]],1),Table3[#All],2,0),VLOOKUP(Proc[[#This Row],[Author]],Table4[],2,0))</f>
        <v>EL</v>
      </c>
      <c r="L11411" s="155"/>
      <c r="M11411" s="140">
        <v>46139</v>
      </c>
      <c r="N11411" s="140"/>
      <c r="O11411" s="140"/>
      <c r="P11411" s="140" t="str">
        <f ca="1">IF(Proc[[#This Row],[DaysAgeing]]&gt;5,"yep","on track")</f>
        <v>on track</v>
      </c>
      <c r="Q11411" s="2">
        <f ca="1">IF(Proc[[#This Row],[DateClosed]]="",ABS(NETWORKDAYS(Proc[[#This Row],[DateOpened]],TODAY()))-1,ABS(NETWORKDAYS(Proc[[#This Row],[DateOpened]],Proc[[#This Row],[DateClosed]]))-1)</f>
        <v>1</v>
      </c>
      <c r="R11411" s="140" t="s">
        <v>774</v>
      </c>
      <c r="S11411" s="155"/>
      <c r="T11411" s="155"/>
    </row>
    <row r="11412" spans="1:20" hidden="1">
      <c r="A11412" s="164" t="s">
        <v>13750</v>
      </c>
      <c r="B11412" s="155" t="str">
        <f>IFERROR(VLOOKUP(Proc[[#This Row],[App]],Table2[],3,0),"open")</f>
        <v>open</v>
      </c>
      <c r="C11412" s="164" t="s">
        <v>369</v>
      </c>
      <c r="D11412" t="s">
        <v>13749</v>
      </c>
      <c r="E11412" t="s">
        <v>1644</v>
      </c>
      <c r="F11412" s="155" t="s">
        <v>1644</v>
      </c>
      <c r="G11412" s="164" t="s">
        <v>400</v>
      </c>
      <c r="H11412" s="155" t="str">
        <f>IF(Proc[[#This Row],[type]]="LFF (MDG-F)",MID(Proc[[#This Row],[Obj]],13,10),"")</f>
        <v/>
      </c>
      <c r="I11412" s="164"/>
      <c r="J11412" s="155" t="b">
        <f>Proc[[#This Row],[Requested]]=Proc[[#This Row],[CurrentParent]]</f>
        <v>1</v>
      </c>
      <c r="K11412" s="155" t="str">
        <f>IF(Proc[[#This Row],[Author]]="Marcela Urrego",VLOOKUP(LEFT(Proc[[#This Row],[Requested]],1),Table3[#All],2,0),VLOOKUP(Proc[[#This Row],[Author]],Table4[],2,0))</f>
        <v>EL</v>
      </c>
      <c r="L11412" s="155"/>
      <c r="M11412" s="140">
        <v>46139</v>
      </c>
      <c r="N11412" s="140"/>
      <c r="O11412" s="140"/>
      <c r="P11412" s="140" t="str">
        <f ca="1">IF(Proc[[#This Row],[DaysAgeing]]&gt;5,"yep","on track")</f>
        <v>on track</v>
      </c>
      <c r="Q11412" s="2">
        <f ca="1">IF(Proc[[#This Row],[DateClosed]]="",ABS(NETWORKDAYS(Proc[[#This Row],[DateOpened]],TODAY()))-1,ABS(NETWORKDAYS(Proc[[#This Row],[DateOpened]],Proc[[#This Row],[DateClosed]]))-1)</f>
        <v>1</v>
      </c>
      <c r="R11412" s="140" t="s">
        <v>774</v>
      </c>
      <c r="S11412" s="155"/>
      <c r="T11412" s="155"/>
    </row>
    <row r="11413" spans="1:20" hidden="1">
      <c r="A11413" t="s">
        <v>13759</v>
      </c>
      <c r="B11413" s="155" t="str">
        <f>IFERROR(VLOOKUP(Proc[[#This Row],[App]],Table2[],3,0),"open")</f>
        <v>ok</v>
      </c>
      <c r="C11413" s="164" t="s">
        <v>369</v>
      </c>
      <c r="D11413" t="s">
        <v>13751</v>
      </c>
      <c r="E11413" t="s">
        <v>5084</v>
      </c>
      <c r="F11413" s="155" t="s">
        <v>5084</v>
      </c>
      <c r="G11413" s="164" t="s">
        <v>400</v>
      </c>
      <c r="H11413" s="155" t="str">
        <f>IF(Proc[[#This Row],[type]]="LFF (MDG-F)",MID(Proc[[#This Row],[Obj]],13,10),"")</f>
        <v/>
      </c>
      <c r="I11413" s="164"/>
      <c r="J11413" s="155" t="b">
        <f>Proc[[#This Row],[Requested]]=Proc[[#This Row],[CurrentParent]]</f>
        <v>1</v>
      </c>
      <c r="K11413" s="155" t="str">
        <f>IF(Proc[[#This Row],[Author]]="Marcela Urrego",VLOOKUP(LEFT(Proc[[#This Row],[Requested]],1),Table3[#All],2,0),VLOOKUP(Proc[[#This Row],[Author]],Table4[],2,0))</f>
        <v>HC</v>
      </c>
      <c r="L11413" s="155"/>
      <c r="M11413" s="140">
        <v>46139</v>
      </c>
      <c r="N11413" s="140"/>
      <c r="O11413" s="140"/>
      <c r="P11413" s="140" t="str">
        <f ca="1">IF(Proc[[#This Row],[DaysAgeing]]&gt;5,"yep","on track")</f>
        <v>on track</v>
      </c>
      <c r="Q11413" s="2">
        <f ca="1">IF(Proc[[#This Row],[DateClosed]]="",ABS(NETWORKDAYS(Proc[[#This Row],[DateOpened]],TODAY()))-1,ABS(NETWORKDAYS(Proc[[#This Row],[DateOpened]],Proc[[#This Row],[DateClosed]]))-1)</f>
        <v>1</v>
      </c>
      <c r="R11413" s="140" t="s">
        <v>415</v>
      </c>
      <c r="S11413" s="155"/>
      <c r="T11413" s="155"/>
    </row>
    <row r="11414" spans="1:20" hidden="1">
      <c r="A11414" s="164" t="s">
        <v>13759</v>
      </c>
      <c r="B11414" s="155" t="str">
        <f>IFERROR(VLOOKUP(Proc[[#This Row],[App]],Table2[],3,0),"open")</f>
        <v>ok</v>
      </c>
      <c r="C11414" s="164" t="s">
        <v>369</v>
      </c>
      <c r="D11414" t="s">
        <v>13752</v>
      </c>
      <c r="E11414" t="s">
        <v>5084</v>
      </c>
      <c r="F11414" s="155" t="s">
        <v>5084</v>
      </c>
      <c r="G11414" s="164" t="s">
        <v>400</v>
      </c>
      <c r="H11414" s="155" t="str">
        <f>IF(Proc[[#This Row],[type]]="LFF (MDG-F)",MID(Proc[[#This Row],[Obj]],13,10),"")</f>
        <v/>
      </c>
      <c r="I11414" s="164"/>
      <c r="J11414" s="155" t="b">
        <f>Proc[[#This Row],[Requested]]=Proc[[#This Row],[CurrentParent]]</f>
        <v>1</v>
      </c>
      <c r="K11414" s="155" t="str">
        <f>IF(Proc[[#This Row],[Author]]="Marcela Urrego",VLOOKUP(LEFT(Proc[[#This Row],[Requested]],1),Table3[#All],2,0),VLOOKUP(Proc[[#This Row],[Author]],Table4[],2,0))</f>
        <v>HC</v>
      </c>
      <c r="L11414" s="155"/>
      <c r="M11414" s="140">
        <v>46139</v>
      </c>
      <c r="N11414" s="140"/>
      <c r="O11414" s="140"/>
      <c r="P11414" s="140" t="str">
        <f ca="1">IF(Proc[[#This Row],[DaysAgeing]]&gt;5,"yep","on track")</f>
        <v>on track</v>
      </c>
      <c r="Q11414" s="2">
        <f ca="1">IF(Proc[[#This Row],[DateClosed]]="",ABS(NETWORKDAYS(Proc[[#This Row],[DateOpened]],TODAY()))-1,ABS(NETWORKDAYS(Proc[[#This Row],[DateOpened]],Proc[[#This Row],[DateClosed]]))-1)</f>
        <v>1</v>
      </c>
      <c r="R11414" s="140" t="s">
        <v>415</v>
      </c>
      <c r="S11414" s="155"/>
      <c r="T11414" s="155"/>
    </row>
    <row r="11415" spans="1:20" hidden="1">
      <c r="A11415" s="164" t="s">
        <v>13759</v>
      </c>
      <c r="B11415" s="155" t="str">
        <f>IFERROR(VLOOKUP(Proc[[#This Row],[App]],Table2[],3,0),"open")</f>
        <v>ok</v>
      </c>
      <c r="C11415" s="164" t="s">
        <v>369</v>
      </c>
      <c r="D11415" t="s">
        <v>13753</v>
      </c>
      <c r="E11415" t="s">
        <v>5084</v>
      </c>
      <c r="F11415" s="155" t="s">
        <v>5084</v>
      </c>
      <c r="G11415" s="164" t="s">
        <v>400</v>
      </c>
      <c r="H11415" s="155" t="str">
        <f>IF(Proc[[#This Row],[type]]="LFF (MDG-F)",MID(Proc[[#This Row],[Obj]],13,10),"")</f>
        <v/>
      </c>
      <c r="I11415" s="164"/>
      <c r="J11415" s="155" t="b">
        <f>Proc[[#This Row],[Requested]]=Proc[[#This Row],[CurrentParent]]</f>
        <v>1</v>
      </c>
      <c r="K11415" s="155" t="str">
        <f>IF(Proc[[#This Row],[Author]]="Marcela Urrego",VLOOKUP(LEFT(Proc[[#This Row],[Requested]],1),Table3[#All],2,0),VLOOKUP(Proc[[#This Row],[Author]],Table4[],2,0))</f>
        <v>HC</v>
      </c>
      <c r="L11415" s="155"/>
      <c r="M11415" s="140">
        <v>46139</v>
      </c>
      <c r="N11415" s="140"/>
      <c r="O11415" s="140"/>
      <c r="P11415" s="140" t="str">
        <f ca="1">IF(Proc[[#This Row],[DaysAgeing]]&gt;5,"yep","on track")</f>
        <v>on track</v>
      </c>
      <c r="Q11415" s="2">
        <f ca="1">IF(Proc[[#This Row],[DateClosed]]="",ABS(NETWORKDAYS(Proc[[#This Row],[DateOpened]],TODAY()))-1,ABS(NETWORKDAYS(Proc[[#This Row],[DateOpened]],Proc[[#This Row],[DateClosed]]))-1)</f>
        <v>1</v>
      </c>
      <c r="R11415" s="140" t="s">
        <v>415</v>
      </c>
      <c r="S11415" s="155"/>
      <c r="T11415" s="155"/>
    </row>
    <row r="11416" spans="1:20" hidden="1">
      <c r="A11416" s="164" t="s">
        <v>13759</v>
      </c>
      <c r="B11416" s="155" t="str">
        <f>IFERROR(VLOOKUP(Proc[[#This Row],[App]],Table2[],3,0),"open")</f>
        <v>ok</v>
      </c>
      <c r="C11416" s="164" t="s">
        <v>369</v>
      </c>
      <c r="D11416" t="s">
        <v>13754</v>
      </c>
      <c r="E11416" t="s">
        <v>13757</v>
      </c>
      <c r="F11416" s="155" t="s">
        <v>13757</v>
      </c>
      <c r="G11416" s="164" t="s">
        <v>400</v>
      </c>
      <c r="H11416" s="155" t="str">
        <f>IF(Proc[[#This Row],[type]]="LFF (MDG-F)",MID(Proc[[#This Row],[Obj]],13,10),"")</f>
        <v/>
      </c>
      <c r="I11416" s="164"/>
      <c r="J11416" s="155" t="b">
        <f>Proc[[#This Row],[Requested]]=Proc[[#This Row],[CurrentParent]]</f>
        <v>1</v>
      </c>
      <c r="K11416" s="155" t="str">
        <f>IF(Proc[[#This Row],[Author]]="Marcela Urrego",VLOOKUP(LEFT(Proc[[#This Row],[Requested]],1),Table3[#All],2,0),VLOOKUP(Proc[[#This Row],[Author]],Table4[],2,0))</f>
        <v>HC</v>
      </c>
      <c r="L11416" s="155"/>
      <c r="M11416" s="140">
        <v>46139</v>
      </c>
      <c r="N11416" s="140"/>
      <c r="O11416" s="140"/>
      <c r="P11416" s="140" t="str">
        <f ca="1">IF(Proc[[#This Row],[DaysAgeing]]&gt;5,"yep","on track")</f>
        <v>on track</v>
      </c>
      <c r="Q11416" s="2">
        <f ca="1">IF(Proc[[#This Row],[DateClosed]]="",ABS(NETWORKDAYS(Proc[[#This Row],[DateOpened]],TODAY()))-1,ABS(NETWORKDAYS(Proc[[#This Row],[DateOpened]],Proc[[#This Row],[DateClosed]]))-1)</f>
        <v>1</v>
      </c>
      <c r="R11416" s="140" t="s">
        <v>415</v>
      </c>
      <c r="S11416" s="155"/>
      <c r="T11416" s="155"/>
    </row>
    <row r="11417" spans="1:20" hidden="1">
      <c r="A11417" s="164" t="s">
        <v>13759</v>
      </c>
      <c r="B11417" s="155" t="str">
        <f>IFERROR(VLOOKUP(Proc[[#This Row],[App]],Table2[],3,0),"open")</f>
        <v>ok</v>
      </c>
      <c r="C11417" s="164" t="s">
        <v>369</v>
      </c>
      <c r="D11417" t="s">
        <v>13755</v>
      </c>
      <c r="E11417" t="s">
        <v>13758</v>
      </c>
      <c r="F11417" s="155" t="s">
        <v>13758</v>
      </c>
      <c r="G11417" s="164" t="s">
        <v>400</v>
      </c>
      <c r="H11417" s="155" t="str">
        <f>IF(Proc[[#This Row],[type]]="LFF (MDG-F)",MID(Proc[[#This Row],[Obj]],13,10),"")</f>
        <v/>
      </c>
      <c r="I11417" s="164"/>
      <c r="J11417" s="155" t="b">
        <f>Proc[[#This Row],[Requested]]=Proc[[#This Row],[CurrentParent]]</f>
        <v>1</v>
      </c>
      <c r="K11417" s="155" t="str">
        <f>IF(Proc[[#This Row],[Author]]="Marcela Urrego",VLOOKUP(LEFT(Proc[[#This Row],[Requested]],1),Table3[#All],2,0),VLOOKUP(Proc[[#This Row],[Author]],Table4[],2,0))</f>
        <v>HC</v>
      </c>
      <c r="L11417" s="155"/>
      <c r="M11417" s="140">
        <v>46139</v>
      </c>
      <c r="N11417" s="140"/>
      <c r="O11417" s="140"/>
      <c r="P11417" s="140" t="str">
        <f ca="1">IF(Proc[[#This Row],[DaysAgeing]]&gt;5,"yep","on track")</f>
        <v>on track</v>
      </c>
      <c r="Q11417" s="2">
        <f ca="1">IF(Proc[[#This Row],[DateClosed]]="",ABS(NETWORKDAYS(Proc[[#This Row],[DateOpened]],TODAY()))-1,ABS(NETWORKDAYS(Proc[[#This Row],[DateOpened]],Proc[[#This Row],[DateClosed]]))-1)</f>
        <v>1</v>
      </c>
      <c r="R11417" s="140" t="s">
        <v>415</v>
      </c>
      <c r="S11417" s="155"/>
      <c r="T11417" s="155"/>
    </row>
    <row r="11418" spans="1:20" hidden="1">
      <c r="A11418" s="164" t="s">
        <v>13759</v>
      </c>
      <c r="B11418" s="155" t="str">
        <f>IFERROR(VLOOKUP(Proc[[#This Row],[App]],Table2[],3,0),"open")</f>
        <v>ok</v>
      </c>
      <c r="C11418" s="164" t="s">
        <v>369</v>
      </c>
      <c r="D11418" t="s">
        <v>13756</v>
      </c>
      <c r="E11418" t="s">
        <v>5515</v>
      </c>
      <c r="F11418" s="155" t="s">
        <v>5515</v>
      </c>
      <c r="G11418" s="164" t="s">
        <v>400</v>
      </c>
      <c r="H11418" s="155" t="str">
        <f>IF(Proc[[#This Row],[type]]="LFF (MDG-F)",MID(Proc[[#This Row],[Obj]],13,10),"")</f>
        <v/>
      </c>
      <c r="I11418" s="164"/>
      <c r="J11418" s="155" t="b">
        <f>Proc[[#This Row],[Requested]]=Proc[[#This Row],[CurrentParent]]</f>
        <v>1</v>
      </c>
      <c r="K11418" s="155" t="str">
        <f>IF(Proc[[#This Row],[Author]]="Marcela Urrego",VLOOKUP(LEFT(Proc[[#This Row],[Requested]],1),Table3[#All],2,0),VLOOKUP(Proc[[#This Row],[Author]],Table4[],2,0))</f>
        <v>HC</v>
      </c>
      <c r="L11418" s="155"/>
      <c r="M11418" s="140">
        <v>46139</v>
      </c>
      <c r="N11418" s="140"/>
      <c r="O11418" s="140"/>
      <c r="P11418" s="140" t="str">
        <f ca="1">IF(Proc[[#This Row],[DaysAgeing]]&gt;5,"yep","on track")</f>
        <v>on track</v>
      </c>
      <c r="Q11418" s="2">
        <f ca="1">IF(Proc[[#This Row],[DateClosed]]="",ABS(NETWORKDAYS(Proc[[#This Row],[DateOpened]],TODAY()))-1,ABS(NETWORKDAYS(Proc[[#This Row],[DateOpened]],Proc[[#This Row],[DateClosed]]))-1)</f>
        <v>1</v>
      </c>
      <c r="R11418" s="140" t="s">
        <v>415</v>
      </c>
      <c r="S11418" s="155"/>
      <c r="T11418" s="155"/>
    </row>
    <row r="11419" spans="1:20" hidden="1">
      <c r="A11419" t="s">
        <v>13777</v>
      </c>
      <c r="B11419" s="155" t="str">
        <f>IFERROR(VLOOKUP(Proc[[#This Row],[App]],Table2[],3,0),"open")</f>
        <v>ok</v>
      </c>
      <c r="C11419" s="164" t="s">
        <v>369</v>
      </c>
      <c r="D11419" t="s">
        <v>13573</v>
      </c>
      <c r="E11419" t="s">
        <v>1724</v>
      </c>
      <c r="F11419" s="155" t="s">
        <v>1724</v>
      </c>
      <c r="G11419" s="164" t="s">
        <v>400</v>
      </c>
      <c r="H11419" s="155" t="str">
        <f>IF(Proc[[#This Row],[type]]="LFF (MDG-F)",MID(Proc[[#This Row],[Obj]],13,10),"")</f>
        <v/>
      </c>
      <c r="I11419" s="164"/>
      <c r="J11419" s="155" t="b">
        <f>Proc[[#This Row],[Requested]]=Proc[[#This Row],[CurrentParent]]</f>
        <v>1</v>
      </c>
      <c r="K11419" s="155" t="str">
        <f>IF(Proc[[#This Row],[Author]]="Marcela Urrego",VLOOKUP(LEFT(Proc[[#This Row],[Requested]],1),Table3[#All],2,0),VLOOKUP(Proc[[#This Row],[Author]],Table4[],2,0))</f>
        <v>LS</v>
      </c>
      <c r="L11419" s="155"/>
      <c r="M11419" s="140">
        <v>46139</v>
      </c>
      <c r="N11419" s="140"/>
      <c r="O11419" s="140"/>
      <c r="P11419" s="140" t="str">
        <f ca="1">IF(Proc[[#This Row],[DaysAgeing]]&gt;5,"yep","on track")</f>
        <v>on track</v>
      </c>
      <c r="Q11419" s="2">
        <f ca="1">IF(Proc[[#This Row],[DateClosed]]="",ABS(NETWORKDAYS(Proc[[#This Row],[DateOpened]],TODAY()))-1,ABS(NETWORKDAYS(Proc[[#This Row],[DateOpened]],Proc[[#This Row],[DateClosed]]))-1)</f>
        <v>1</v>
      </c>
      <c r="R11419" s="140" t="s">
        <v>488</v>
      </c>
      <c r="S11419" s="155"/>
      <c r="T11419" s="155"/>
    </row>
    <row r="11420" spans="1:20" hidden="1">
      <c r="A11420" s="164" t="s">
        <v>13777</v>
      </c>
      <c r="B11420" s="155" t="str">
        <f>IFERROR(VLOOKUP(Proc[[#This Row],[App]],Table2[],3,0),"open")</f>
        <v>ok</v>
      </c>
      <c r="C11420" s="164" t="s">
        <v>369</v>
      </c>
      <c r="D11420" t="s">
        <v>13760</v>
      </c>
      <c r="E11420" t="s">
        <v>6115</v>
      </c>
      <c r="F11420" s="155" t="s">
        <v>6115</v>
      </c>
      <c r="G11420" s="164" t="s">
        <v>400</v>
      </c>
      <c r="H11420" s="155" t="str">
        <f>IF(Proc[[#This Row],[type]]="LFF (MDG-F)",MID(Proc[[#This Row],[Obj]],13,10),"")</f>
        <v/>
      </c>
      <c r="I11420" s="164"/>
      <c r="J11420" s="155" t="b">
        <f>Proc[[#This Row],[Requested]]=Proc[[#This Row],[CurrentParent]]</f>
        <v>1</v>
      </c>
      <c r="K11420" s="155" t="str">
        <f>IF(Proc[[#This Row],[Author]]="Marcela Urrego",VLOOKUP(LEFT(Proc[[#This Row],[Requested]],1),Table3[#All],2,0),VLOOKUP(Proc[[#This Row],[Author]],Table4[],2,0))</f>
        <v>LS</v>
      </c>
      <c r="L11420" s="155"/>
      <c r="M11420" s="140">
        <v>46139</v>
      </c>
      <c r="N11420" s="140"/>
      <c r="O11420" s="140"/>
      <c r="P11420" s="140" t="str">
        <f ca="1">IF(Proc[[#This Row],[DaysAgeing]]&gt;5,"yep","on track")</f>
        <v>on track</v>
      </c>
      <c r="Q11420" s="2">
        <f ca="1">IF(Proc[[#This Row],[DateClosed]]="",ABS(NETWORKDAYS(Proc[[#This Row],[DateOpened]],TODAY()))-1,ABS(NETWORKDAYS(Proc[[#This Row],[DateOpened]],Proc[[#This Row],[DateClosed]]))-1)</f>
        <v>1</v>
      </c>
      <c r="R11420" s="140" t="s">
        <v>488</v>
      </c>
      <c r="S11420" s="155"/>
      <c r="T11420" s="155"/>
    </row>
    <row r="11421" spans="1:20" hidden="1">
      <c r="A11421" s="164" t="s">
        <v>13777</v>
      </c>
      <c r="B11421" s="155" t="str">
        <f>IFERROR(VLOOKUP(Proc[[#This Row],[App]],Table2[],3,0),"open")</f>
        <v>ok</v>
      </c>
      <c r="C11421" s="164" t="s">
        <v>369</v>
      </c>
      <c r="D11421" t="s">
        <v>13761</v>
      </c>
      <c r="E11421" t="s">
        <v>2206</v>
      </c>
      <c r="F11421" s="155" t="s">
        <v>2206</v>
      </c>
      <c r="G11421" s="164" t="s">
        <v>400</v>
      </c>
      <c r="H11421" s="155" t="str">
        <f>IF(Proc[[#This Row],[type]]="LFF (MDG-F)",MID(Proc[[#This Row],[Obj]],13,10),"")</f>
        <v/>
      </c>
      <c r="I11421" s="164"/>
      <c r="J11421" s="155" t="b">
        <f>Proc[[#This Row],[Requested]]=Proc[[#This Row],[CurrentParent]]</f>
        <v>1</v>
      </c>
      <c r="K11421" s="155" t="str">
        <f>IF(Proc[[#This Row],[Author]]="Marcela Urrego",VLOOKUP(LEFT(Proc[[#This Row],[Requested]],1),Table3[#All],2,0),VLOOKUP(Proc[[#This Row],[Author]],Table4[],2,0))</f>
        <v>LS</v>
      </c>
      <c r="L11421" s="155"/>
      <c r="M11421" s="140">
        <v>46139</v>
      </c>
      <c r="N11421" s="140"/>
      <c r="O11421" s="140"/>
      <c r="P11421" s="140" t="str">
        <f ca="1">IF(Proc[[#This Row],[DaysAgeing]]&gt;5,"yep","on track")</f>
        <v>on track</v>
      </c>
      <c r="Q11421" s="2">
        <f ca="1">IF(Proc[[#This Row],[DateClosed]]="",ABS(NETWORKDAYS(Proc[[#This Row],[DateOpened]],TODAY()))-1,ABS(NETWORKDAYS(Proc[[#This Row],[DateOpened]],Proc[[#This Row],[DateClosed]]))-1)</f>
        <v>1</v>
      </c>
      <c r="R11421" s="140" t="s">
        <v>488</v>
      </c>
      <c r="S11421" s="155"/>
      <c r="T11421" s="155"/>
    </row>
    <row r="11422" spans="1:20" hidden="1">
      <c r="A11422" s="164" t="s">
        <v>13777</v>
      </c>
      <c r="B11422" s="155" t="str">
        <f>IFERROR(VLOOKUP(Proc[[#This Row],[App]],Table2[],3,0),"open")</f>
        <v>ok</v>
      </c>
      <c r="C11422" s="164" t="s">
        <v>369</v>
      </c>
      <c r="D11422" t="s">
        <v>13762</v>
      </c>
      <c r="E11422" t="s">
        <v>1908</v>
      </c>
      <c r="F11422" s="155" t="s">
        <v>1908</v>
      </c>
      <c r="G11422" s="164" t="s">
        <v>400</v>
      </c>
      <c r="H11422" s="155" t="str">
        <f>IF(Proc[[#This Row],[type]]="LFF (MDG-F)",MID(Proc[[#This Row],[Obj]],13,10),"")</f>
        <v/>
      </c>
      <c r="I11422" s="164"/>
      <c r="J11422" s="155" t="b">
        <f>Proc[[#This Row],[Requested]]=Proc[[#This Row],[CurrentParent]]</f>
        <v>1</v>
      </c>
      <c r="K11422" s="155" t="str">
        <f>IF(Proc[[#This Row],[Author]]="Marcela Urrego",VLOOKUP(LEFT(Proc[[#This Row],[Requested]],1),Table3[#All],2,0),VLOOKUP(Proc[[#This Row],[Author]],Table4[],2,0))</f>
        <v>LS</v>
      </c>
      <c r="L11422" s="155"/>
      <c r="M11422" s="140">
        <v>46139</v>
      </c>
      <c r="N11422" s="140"/>
      <c r="O11422" s="140"/>
      <c r="P11422" s="140" t="str">
        <f ca="1">IF(Proc[[#This Row],[DaysAgeing]]&gt;5,"yep","on track")</f>
        <v>on track</v>
      </c>
      <c r="Q11422" s="2">
        <f ca="1">IF(Proc[[#This Row],[DateClosed]]="",ABS(NETWORKDAYS(Proc[[#This Row],[DateOpened]],TODAY()))-1,ABS(NETWORKDAYS(Proc[[#This Row],[DateOpened]],Proc[[#This Row],[DateClosed]]))-1)</f>
        <v>1</v>
      </c>
      <c r="R11422" s="140" t="s">
        <v>488</v>
      </c>
      <c r="S11422" s="155"/>
      <c r="T11422" s="155"/>
    </row>
    <row r="11423" spans="1:20" hidden="1">
      <c r="A11423" s="164" t="s">
        <v>13777</v>
      </c>
      <c r="B11423" s="155" t="str">
        <f>IFERROR(VLOOKUP(Proc[[#This Row],[App]],Table2[],3,0),"open")</f>
        <v>ok</v>
      </c>
      <c r="C11423" s="164" t="s">
        <v>369</v>
      </c>
      <c r="D11423" t="s">
        <v>13763</v>
      </c>
      <c r="E11423" t="s">
        <v>1908</v>
      </c>
      <c r="F11423" s="155" t="s">
        <v>1908</v>
      </c>
      <c r="G11423" s="164" t="s">
        <v>400</v>
      </c>
      <c r="H11423" s="155" t="str">
        <f>IF(Proc[[#This Row],[type]]="LFF (MDG-F)",MID(Proc[[#This Row],[Obj]],13,10),"")</f>
        <v/>
      </c>
      <c r="I11423" s="164"/>
      <c r="J11423" s="155" t="b">
        <f>Proc[[#This Row],[Requested]]=Proc[[#This Row],[CurrentParent]]</f>
        <v>1</v>
      </c>
      <c r="K11423" s="155" t="str">
        <f>IF(Proc[[#This Row],[Author]]="Marcela Urrego",VLOOKUP(LEFT(Proc[[#This Row],[Requested]],1),Table3[#All],2,0),VLOOKUP(Proc[[#This Row],[Author]],Table4[],2,0))</f>
        <v>LS</v>
      </c>
      <c r="L11423" s="155"/>
      <c r="M11423" s="140">
        <v>46139</v>
      </c>
      <c r="N11423" s="140"/>
      <c r="O11423" s="140"/>
      <c r="P11423" s="140" t="str">
        <f ca="1">IF(Proc[[#This Row],[DaysAgeing]]&gt;5,"yep","on track")</f>
        <v>on track</v>
      </c>
      <c r="Q11423" s="2">
        <f ca="1">IF(Proc[[#This Row],[DateClosed]]="",ABS(NETWORKDAYS(Proc[[#This Row],[DateOpened]],TODAY()))-1,ABS(NETWORKDAYS(Proc[[#This Row],[DateOpened]],Proc[[#This Row],[DateClosed]]))-1)</f>
        <v>1</v>
      </c>
      <c r="R11423" s="140" t="s">
        <v>488</v>
      </c>
      <c r="S11423" s="155"/>
      <c r="T11423" s="155"/>
    </row>
    <row r="11424" spans="1:20" hidden="1">
      <c r="A11424" s="164" t="s">
        <v>13777</v>
      </c>
      <c r="B11424" s="155" t="str">
        <f>IFERROR(VLOOKUP(Proc[[#This Row],[App]],Table2[],3,0),"open")</f>
        <v>ok</v>
      </c>
      <c r="C11424" s="164" t="s">
        <v>369</v>
      </c>
      <c r="D11424" t="s">
        <v>13764</v>
      </c>
      <c r="E11424" t="s">
        <v>13775</v>
      </c>
      <c r="F11424" s="155" t="s">
        <v>13775</v>
      </c>
      <c r="G11424" s="164" t="s">
        <v>400</v>
      </c>
      <c r="H11424" s="155" t="str">
        <f>IF(Proc[[#This Row],[type]]="LFF (MDG-F)",MID(Proc[[#This Row],[Obj]],13,10),"")</f>
        <v/>
      </c>
      <c r="I11424" s="164"/>
      <c r="J11424" s="155" t="b">
        <f>Proc[[#This Row],[Requested]]=Proc[[#This Row],[CurrentParent]]</f>
        <v>1</v>
      </c>
      <c r="K11424" s="155" t="str">
        <f>IF(Proc[[#This Row],[Author]]="Marcela Urrego",VLOOKUP(LEFT(Proc[[#This Row],[Requested]],1),Table3[#All],2,0),VLOOKUP(Proc[[#This Row],[Author]],Table4[],2,0))</f>
        <v>LS</v>
      </c>
      <c r="L11424" s="155"/>
      <c r="M11424" s="140">
        <v>46139</v>
      </c>
      <c r="N11424" s="140"/>
      <c r="O11424" s="140"/>
      <c r="P11424" s="140" t="str">
        <f ca="1">IF(Proc[[#This Row],[DaysAgeing]]&gt;5,"yep","on track")</f>
        <v>on track</v>
      </c>
      <c r="Q11424" s="2">
        <f ca="1">IF(Proc[[#This Row],[DateClosed]]="",ABS(NETWORKDAYS(Proc[[#This Row],[DateOpened]],TODAY()))-1,ABS(NETWORKDAYS(Proc[[#This Row],[DateOpened]],Proc[[#This Row],[DateClosed]]))-1)</f>
        <v>1</v>
      </c>
      <c r="R11424" s="140" t="s">
        <v>488</v>
      </c>
      <c r="S11424" s="155"/>
      <c r="T11424" s="155"/>
    </row>
    <row r="11425" spans="1:20" hidden="1">
      <c r="A11425" s="164" t="s">
        <v>13777</v>
      </c>
      <c r="B11425" s="155" t="str">
        <f>IFERROR(VLOOKUP(Proc[[#This Row],[App]],Table2[],3,0),"open")</f>
        <v>ok</v>
      </c>
      <c r="C11425" s="164" t="s">
        <v>369</v>
      </c>
      <c r="D11425" t="s">
        <v>13760</v>
      </c>
      <c r="E11425" t="s">
        <v>6115</v>
      </c>
      <c r="F11425" s="155" t="s">
        <v>6115</v>
      </c>
      <c r="G11425" s="164" t="s">
        <v>400</v>
      </c>
      <c r="H11425" s="155" t="str">
        <f>IF(Proc[[#This Row],[type]]="LFF (MDG-F)",MID(Proc[[#This Row],[Obj]],13,10),"")</f>
        <v/>
      </c>
      <c r="I11425" s="164"/>
      <c r="J11425" s="155" t="b">
        <f>Proc[[#This Row],[Requested]]=Proc[[#This Row],[CurrentParent]]</f>
        <v>1</v>
      </c>
      <c r="K11425" s="155" t="str">
        <f>IF(Proc[[#This Row],[Author]]="Marcela Urrego",VLOOKUP(LEFT(Proc[[#This Row],[Requested]],1),Table3[#All],2,0),VLOOKUP(Proc[[#This Row],[Author]],Table4[],2,0))</f>
        <v>LS</v>
      </c>
      <c r="L11425" s="155"/>
      <c r="M11425" s="140">
        <v>46139</v>
      </c>
      <c r="N11425" s="140"/>
      <c r="O11425" s="140"/>
      <c r="P11425" s="140" t="str">
        <f ca="1">IF(Proc[[#This Row],[DaysAgeing]]&gt;5,"yep","on track")</f>
        <v>on track</v>
      </c>
      <c r="Q11425" s="2">
        <f ca="1">IF(Proc[[#This Row],[DateClosed]]="",ABS(NETWORKDAYS(Proc[[#This Row],[DateOpened]],TODAY()))-1,ABS(NETWORKDAYS(Proc[[#This Row],[DateOpened]],Proc[[#This Row],[DateClosed]]))-1)</f>
        <v>1</v>
      </c>
      <c r="R11425" s="140" t="s">
        <v>488</v>
      </c>
      <c r="S11425" s="155"/>
      <c r="T11425" s="155"/>
    </row>
    <row r="11426" spans="1:20" hidden="1">
      <c r="A11426" s="164" t="s">
        <v>13777</v>
      </c>
      <c r="B11426" s="155" t="str">
        <f>IFERROR(VLOOKUP(Proc[[#This Row],[App]],Table2[],3,0),"open")</f>
        <v>ok</v>
      </c>
      <c r="C11426" s="164" t="s">
        <v>369</v>
      </c>
      <c r="D11426" t="s">
        <v>13550</v>
      </c>
      <c r="E11426" t="s">
        <v>6115</v>
      </c>
      <c r="F11426" s="155" t="s">
        <v>6115</v>
      </c>
      <c r="G11426" s="164" t="s">
        <v>400</v>
      </c>
      <c r="H11426" s="155" t="str">
        <f>IF(Proc[[#This Row],[type]]="LFF (MDG-F)",MID(Proc[[#This Row],[Obj]],13,10),"")</f>
        <v/>
      </c>
      <c r="I11426" s="164"/>
      <c r="J11426" s="155" t="b">
        <f>Proc[[#This Row],[Requested]]=Proc[[#This Row],[CurrentParent]]</f>
        <v>1</v>
      </c>
      <c r="K11426" s="155" t="str">
        <f>IF(Proc[[#This Row],[Author]]="Marcela Urrego",VLOOKUP(LEFT(Proc[[#This Row],[Requested]],1),Table3[#All],2,0),VLOOKUP(Proc[[#This Row],[Author]],Table4[],2,0))</f>
        <v>LS</v>
      </c>
      <c r="L11426" s="155"/>
      <c r="M11426" s="140">
        <v>46139</v>
      </c>
      <c r="N11426" s="140"/>
      <c r="O11426" s="140"/>
      <c r="P11426" s="140" t="str">
        <f ca="1">IF(Proc[[#This Row],[DaysAgeing]]&gt;5,"yep","on track")</f>
        <v>on track</v>
      </c>
      <c r="Q11426" s="2">
        <f ca="1">IF(Proc[[#This Row],[DateClosed]]="",ABS(NETWORKDAYS(Proc[[#This Row],[DateOpened]],TODAY()))-1,ABS(NETWORKDAYS(Proc[[#This Row],[DateOpened]],Proc[[#This Row],[DateClosed]]))-1)</f>
        <v>1</v>
      </c>
      <c r="R11426" s="140" t="s">
        <v>488</v>
      </c>
      <c r="S11426" s="155"/>
      <c r="T11426" s="155"/>
    </row>
    <row r="11427" spans="1:20" hidden="1">
      <c r="A11427" s="164" t="s">
        <v>13777</v>
      </c>
      <c r="B11427" s="155" t="str">
        <f>IFERROR(VLOOKUP(Proc[[#This Row],[App]],Table2[],3,0),"open")</f>
        <v>ok</v>
      </c>
      <c r="C11427" s="164" t="s">
        <v>369</v>
      </c>
      <c r="D11427" t="s">
        <v>13552</v>
      </c>
      <c r="E11427" t="s">
        <v>6115</v>
      </c>
      <c r="F11427" s="155" t="s">
        <v>6115</v>
      </c>
      <c r="G11427" s="164" t="s">
        <v>400</v>
      </c>
      <c r="H11427" s="155" t="str">
        <f>IF(Proc[[#This Row],[type]]="LFF (MDG-F)",MID(Proc[[#This Row],[Obj]],13,10),"")</f>
        <v/>
      </c>
      <c r="I11427" s="164"/>
      <c r="J11427" s="155" t="b">
        <f>Proc[[#This Row],[Requested]]=Proc[[#This Row],[CurrentParent]]</f>
        <v>1</v>
      </c>
      <c r="K11427" s="155" t="str">
        <f>IF(Proc[[#This Row],[Author]]="Marcela Urrego",VLOOKUP(LEFT(Proc[[#This Row],[Requested]],1),Table3[#All],2,0),VLOOKUP(Proc[[#This Row],[Author]],Table4[],2,0))</f>
        <v>LS</v>
      </c>
      <c r="L11427" s="155"/>
      <c r="M11427" s="140">
        <v>46139</v>
      </c>
      <c r="N11427" s="140"/>
      <c r="O11427" s="140"/>
      <c r="P11427" s="140" t="str">
        <f ca="1">IF(Proc[[#This Row],[DaysAgeing]]&gt;5,"yep","on track")</f>
        <v>on track</v>
      </c>
      <c r="Q11427" s="2">
        <f ca="1">IF(Proc[[#This Row],[DateClosed]]="",ABS(NETWORKDAYS(Proc[[#This Row],[DateOpened]],TODAY()))-1,ABS(NETWORKDAYS(Proc[[#This Row],[DateOpened]],Proc[[#This Row],[DateClosed]]))-1)</f>
        <v>1</v>
      </c>
      <c r="R11427" s="140" t="s">
        <v>488</v>
      </c>
      <c r="S11427" s="155"/>
      <c r="T11427" s="155"/>
    </row>
    <row r="11428" spans="1:20" hidden="1">
      <c r="A11428" s="164" t="s">
        <v>13777</v>
      </c>
      <c r="B11428" s="155" t="str">
        <f>IFERROR(VLOOKUP(Proc[[#This Row],[App]],Table2[],3,0),"open")</f>
        <v>ok</v>
      </c>
      <c r="C11428" s="164" t="s">
        <v>369</v>
      </c>
      <c r="D11428" t="s">
        <v>13553</v>
      </c>
      <c r="E11428" t="s">
        <v>7217</v>
      </c>
      <c r="F11428" s="155" t="s">
        <v>7217</v>
      </c>
      <c r="G11428" s="164" t="s">
        <v>400</v>
      </c>
      <c r="H11428" s="155" t="str">
        <f>IF(Proc[[#This Row],[type]]="LFF (MDG-F)",MID(Proc[[#This Row],[Obj]],13,10),"")</f>
        <v/>
      </c>
      <c r="I11428" s="164"/>
      <c r="J11428" s="155" t="b">
        <f>Proc[[#This Row],[Requested]]=Proc[[#This Row],[CurrentParent]]</f>
        <v>1</v>
      </c>
      <c r="K11428" s="155" t="str">
        <f>IF(Proc[[#This Row],[Author]]="Marcela Urrego",VLOOKUP(LEFT(Proc[[#This Row],[Requested]],1),Table3[#All],2,0),VLOOKUP(Proc[[#This Row],[Author]],Table4[],2,0))</f>
        <v>LS</v>
      </c>
      <c r="L11428" s="155"/>
      <c r="M11428" s="140">
        <v>46139</v>
      </c>
      <c r="N11428" s="140"/>
      <c r="O11428" s="140"/>
      <c r="P11428" s="140" t="str">
        <f ca="1">IF(Proc[[#This Row],[DaysAgeing]]&gt;5,"yep","on track")</f>
        <v>on track</v>
      </c>
      <c r="Q11428" s="2">
        <f ca="1">IF(Proc[[#This Row],[DateClosed]]="",ABS(NETWORKDAYS(Proc[[#This Row],[DateOpened]],TODAY()))-1,ABS(NETWORKDAYS(Proc[[#This Row],[DateOpened]],Proc[[#This Row],[DateClosed]]))-1)</f>
        <v>1</v>
      </c>
      <c r="R11428" s="140" t="s">
        <v>488</v>
      </c>
      <c r="S11428" s="155"/>
      <c r="T11428" s="155"/>
    </row>
    <row r="11429" spans="1:20" hidden="1">
      <c r="A11429" s="164" t="s">
        <v>13777</v>
      </c>
      <c r="B11429" s="155" t="str">
        <f>IFERROR(VLOOKUP(Proc[[#This Row],[App]],Table2[],3,0),"open")</f>
        <v>ok</v>
      </c>
      <c r="C11429" s="164" t="s">
        <v>369</v>
      </c>
      <c r="D11429" t="s">
        <v>13765</v>
      </c>
      <c r="E11429" t="s">
        <v>417</v>
      </c>
      <c r="F11429" s="155" t="s">
        <v>417</v>
      </c>
      <c r="G11429" s="164" t="s">
        <v>400</v>
      </c>
      <c r="H11429" s="155" t="str">
        <f>IF(Proc[[#This Row],[type]]="LFF (MDG-F)",MID(Proc[[#This Row],[Obj]],13,10),"")</f>
        <v/>
      </c>
      <c r="I11429" s="164"/>
      <c r="J11429" s="155" t="b">
        <f>Proc[[#This Row],[Requested]]=Proc[[#This Row],[CurrentParent]]</f>
        <v>1</v>
      </c>
      <c r="K11429" s="155" t="str">
        <f>IF(Proc[[#This Row],[Author]]="Marcela Urrego",VLOOKUP(LEFT(Proc[[#This Row],[Requested]],1),Table3[#All],2,0),VLOOKUP(Proc[[#This Row],[Author]],Table4[],2,0))</f>
        <v>LS</v>
      </c>
      <c r="L11429" s="155"/>
      <c r="M11429" s="140">
        <v>46139</v>
      </c>
      <c r="N11429" s="140"/>
      <c r="O11429" s="140"/>
      <c r="P11429" s="140" t="str">
        <f ca="1">IF(Proc[[#This Row],[DaysAgeing]]&gt;5,"yep","on track")</f>
        <v>on track</v>
      </c>
      <c r="Q11429" s="2">
        <f ca="1">IF(Proc[[#This Row],[DateClosed]]="",ABS(NETWORKDAYS(Proc[[#This Row],[DateOpened]],TODAY()))-1,ABS(NETWORKDAYS(Proc[[#This Row],[DateOpened]],Proc[[#This Row],[DateClosed]]))-1)</f>
        <v>1</v>
      </c>
      <c r="R11429" s="140" t="s">
        <v>488</v>
      </c>
      <c r="S11429" s="155"/>
      <c r="T11429" s="155"/>
    </row>
    <row r="11430" spans="1:20" hidden="1">
      <c r="A11430" s="164" t="s">
        <v>13777</v>
      </c>
      <c r="B11430" s="155" t="str">
        <f>IFERROR(VLOOKUP(Proc[[#This Row],[App]],Table2[],3,0),"open")</f>
        <v>ok</v>
      </c>
      <c r="C11430" s="164" t="s">
        <v>369</v>
      </c>
      <c r="D11430" t="s">
        <v>13766</v>
      </c>
      <c r="E11430" t="s">
        <v>417</v>
      </c>
      <c r="F11430" s="155" t="s">
        <v>417</v>
      </c>
      <c r="G11430" s="164" t="s">
        <v>400</v>
      </c>
      <c r="H11430" s="155" t="str">
        <f>IF(Proc[[#This Row],[type]]="LFF (MDG-F)",MID(Proc[[#This Row],[Obj]],13,10),"")</f>
        <v/>
      </c>
      <c r="I11430" s="164"/>
      <c r="J11430" s="155" t="b">
        <f>Proc[[#This Row],[Requested]]=Proc[[#This Row],[CurrentParent]]</f>
        <v>1</v>
      </c>
      <c r="K11430" s="155" t="str">
        <f>IF(Proc[[#This Row],[Author]]="Marcela Urrego",VLOOKUP(LEFT(Proc[[#This Row],[Requested]],1),Table3[#All],2,0),VLOOKUP(Proc[[#This Row],[Author]],Table4[],2,0))</f>
        <v>LS</v>
      </c>
      <c r="L11430" s="155"/>
      <c r="M11430" s="140">
        <v>46139</v>
      </c>
      <c r="N11430" s="140"/>
      <c r="O11430" s="140"/>
      <c r="P11430" s="140" t="str">
        <f ca="1">IF(Proc[[#This Row],[DaysAgeing]]&gt;5,"yep","on track")</f>
        <v>on track</v>
      </c>
      <c r="Q11430" s="2">
        <f ca="1">IF(Proc[[#This Row],[DateClosed]]="",ABS(NETWORKDAYS(Proc[[#This Row],[DateOpened]],TODAY()))-1,ABS(NETWORKDAYS(Proc[[#This Row],[DateOpened]],Proc[[#This Row],[DateClosed]]))-1)</f>
        <v>1</v>
      </c>
      <c r="R11430" s="140" t="s">
        <v>488</v>
      </c>
      <c r="S11430" s="155"/>
      <c r="T11430" s="155"/>
    </row>
    <row r="11431" spans="1:20" hidden="1">
      <c r="A11431" s="164" t="s">
        <v>13777</v>
      </c>
      <c r="B11431" s="155" t="str">
        <f>IFERROR(VLOOKUP(Proc[[#This Row],[App]],Table2[],3,0),"open")</f>
        <v>ok</v>
      </c>
      <c r="C11431" s="164" t="s">
        <v>369</v>
      </c>
      <c r="D11431" t="s">
        <v>13767</v>
      </c>
      <c r="E11431" t="s">
        <v>417</v>
      </c>
      <c r="F11431" s="155" t="s">
        <v>417</v>
      </c>
      <c r="G11431" s="164" t="s">
        <v>400</v>
      </c>
      <c r="H11431" s="155" t="str">
        <f>IF(Proc[[#This Row],[type]]="LFF (MDG-F)",MID(Proc[[#This Row],[Obj]],13,10),"")</f>
        <v/>
      </c>
      <c r="I11431" s="164"/>
      <c r="J11431" s="155" t="b">
        <f>Proc[[#This Row],[Requested]]=Proc[[#This Row],[CurrentParent]]</f>
        <v>1</v>
      </c>
      <c r="K11431" s="155" t="str">
        <f>IF(Proc[[#This Row],[Author]]="Marcela Urrego",VLOOKUP(LEFT(Proc[[#This Row],[Requested]],1),Table3[#All],2,0),VLOOKUP(Proc[[#This Row],[Author]],Table4[],2,0))</f>
        <v>LS</v>
      </c>
      <c r="L11431" s="155"/>
      <c r="M11431" s="140">
        <v>46139</v>
      </c>
      <c r="N11431" s="140"/>
      <c r="O11431" s="140"/>
      <c r="P11431" s="140" t="str">
        <f ca="1">IF(Proc[[#This Row],[DaysAgeing]]&gt;5,"yep","on track")</f>
        <v>on track</v>
      </c>
      <c r="Q11431" s="2">
        <f ca="1">IF(Proc[[#This Row],[DateClosed]]="",ABS(NETWORKDAYS(Proc[[#This Row],[DateOpened]],TODAY()))-1,ABS(NETWORKDAYS(Proc[[#This Row],[DateOpened]],Proc[[#This Row],[DateClosed]]))-1)</f>
        <v>1</v>
      </c>
      <c r="R11431" s="140" t="s">
        <v>488</v>
      </c>
      <c r="S11431" s="155"/>
      <c r="T11431" s="155"/>
    </row>
    <row r="11432" spans="1:20" hidden="1">
      <c r="A11432" s="164" t="s">
        <v>13777</v>
      </c>
      <c r="B11432" s="155" t="str">
        <f>IFERROR(VLOOKUP(Proc[[#This Row],[App]],Table2[],3,0),"open")</f>
        <v>ok</v>
      </c>
      <c r="C11432" s="164" t="s">
        <v>369</v>
      </c>
      <c r="D11432" t="s">
        <v>13767</v>
      </c>
      <c r="E11432" t="s">
        <v>417</v>
      </c>
      <c r="F11432" s="155" t="s">
        <v>417</v>
      </c>
      <c r="G11432" s="164" t="s">
        <v>400</v>
      </c>
      <c r="H11432" s="155" t="str">
        <f>IF(Proc[[#This Row],[type]]="LFF (MDG-F)",MID(Proc[[#This Row],[Obj]],13,10),"")</f>
        <v/>
      </c>
      <c r="I11432" s="164"/>
      <c r="J11432" s="155" t="b">
        <f>Proc[[#This Row],[Requested]]=Proc[[#This Row],[CurrentParent]]</f>
        <v>1</v>
      </c>
      <c r="K11432" s="155" t="str">
        <f>IF(Proc[[#This Row],[Author]]="Marcela Urrego",VLOOKUP(LEFT(Proc[[#This Row],[Requested]],1),Table3[#All],2,0),VLOOKUP(Proc[[#This Row],[Author]],Table4[],2,0))</f>
        <v>LS</v>
      </c>
      <c r="L11432" s="155"/>
      <c r="M11432" s="140">
        <v>46139</v>
      </c>
      <c r="N11432" s="140"/>
      <c r="O11432" s="140"/>
      <c r="P11432" s="140" t="str">
        <f ca="1">IF(Proc[[#This Row],[DaysAgeing]]&gt;5,"yep","on track")</f>
        <v>on track</v>
      </c>
      <c r="Q11432" s="2">
        <f ca="1">IF(Proc[[#This Row],[DateClosed]]="",ABS(NETWORKDAYS(Proc[[#This Row],[DateOpened]],TODAY()))-1,ABS(NETWORKDAYS(Proc[[#This Row],[DateOpened]],Proc[[#This Row],[DateClosed]]))-1)</f>
        <v>1</v>
      </c>
      <c r="R11432" s="140" t="s">
        <v>488</v>
      </c>
      <c r="S11432" s="155"/>
      <c r="T11432" s="155"/>
    </row>
    <row r="11433" spans="1:20" hidden="1">
      <c r="A11433" s="164" t="s">
        <v>13777</v>
      </c>
      <c r="B11433" s="155" t="str">
        <f>IFERROR(VLOOKUP(Proc[[#This Row],[App]],Table2[],3,0),"open")</f>
        <v>ok</v>
      </c>
      <c r="C11433" s="164" t="s">
        <v>369</v>
      </c>
      <c r="D11433" t="s">
        <v>13768</v>
      </c>
      <c r="E11433" t="s">
        <v>417</v>
      </c>
      <c r="F11433" s="155" t="s">
        <v>417</v>
      </c>
      <c r="G11433" s="164" t="s">
        <v>400</v>
      </c>
      <c r="H11433" s="155" t="str">
        <f>IF(Proc[[#This Row],[type]]="LFF (MDG-F)",MID(Proc[[#This Row],[Obj]],13,10),"")</f>
        <v/>
      </c>
      <c r="I11433" s="164"/>
      <c r="J11433" s="155" t="b">
        <f>Proc[[#This Row],[Requested]]=Proc[[#This Row],[CurrentParent]]</f>
        <v>1</v>
      </c>
      <c r="K11433" s="155" t="str">
        <f>IF(Proc[[#This Row],[Author]]="Marcela Urrego",VLOOKUP(LEFT(Proc[[#This Row],[Requested]],1),Table3[#All],2,0),VLOOKUP(Proc[[#This Row],[Author]],Table4[],2,0))</f>
        <v>LS</v>
      </c>
      <c r="L11433" s="155"/>
      <c r="M11433" s="140">
        <v>46139</v>
      </c>
      <c r="N11433" s="140"/>
      <c r="O11433" s="140"/>
      <c r="P11433" s="140" t="str">
        <f ca="1">IF(Proc[[#This Row],[DaysAgeing]]&gt;5,"yep","on track")</f>
        <v>on track</v>
      </c>
      <c r="Q11433" s="2">
        <f ca="1">IF(Proc[[#This Row],[DateClosed]]="",ABS(NETWORKDAYS(Proc[[#This Row],[DateOpened]],TODAY()))-1,ABS(NETWORKDAYS(Proc[[#This Row],[DateOpened]],Proc[[#This Row],[DateClosed]]))-1)</f>
        <v>1</v>
      </c>
      <c r="R11433" s="140" t="s">
        <v>488</v>
      </c>
      <c r="S11433" s="155"/>
      <c r="T11433" s="155"/>
    </row>
    <row r="11434" spans="1:20" hidden="1">
      <c r="A11434" s="164" t="s">
        <v>13777</v>
      </c>
      <c r="B11434" s="155" t="str">
        <f>IFERROR(VLOOKUP(Proc[[#This Row],[App]],Table2[],3,0),"open")</f>
        <v>ok</v>
      </c>
      <c r="C11434" s="164" t="s">
        <v>369</v>
      </c>
      <c r="D11434" t="s">
        <v>13769</v>
      </c>
      <c r="E11434" t="s">
        <v>417</v>
      </c>
      <c r="F11434" s="155" t="s">
        <v>417</v>
      </c>
      <c r="G11434" s="164" t="s">
        <v>400</v>
      </c>
      <c r="H11434" s="155" t="str">
        <f>IF(Proc[[#This Row],[type]]="LFF (MDG-F)",MID(Proc[[#This Row],[Obj]],13,10),"")</f>
        <v/>
      </c>
      <c r="I11434" s="164"/>
      <c r="J11434" s="155" t="b">
        <f>Proc[[#This Row],[Requested]]=Proc[[#This Row],[CurrentParent]]</f>
        <v>1</v>
      </c>
      <c r="K11434" s="155" t="str">
        <f>IF(Proc[[#This Row],[Author]]="Marcela Urrego",VLOOKUP(LEFT(Proc[[#This Row],[Requested]],1),Table3[#All],2,0),VLOOKUP(Proc[[#This Row],[Author]],Table4[],2,0))</f>
        <v>LS</v>
      </c>
      <c r="L11434" s="155"/>
      <c r="M11434" s="140">
        <v>46139</v>
      </c>
      <c r="N11434" s="140"/>
      <c r="O11434" s="140"/>
      <c r="P11434" s="140" t="str">
        <f ca="1">IF(Proc[[#This Row],[DaysAgeing]]&gt;5,"yep","on track")</f>
        <v>on track</v>
      </c>
      <c r="Q11434" s="2">
        <f ca="1">IF(Proc[[#This Row],[DateClosed]]="",ABS(NETWORKDAYS(Proc[[#This Row],[DateOpened]],TODAY()))-1,ABS(NETWORKDAYS(Proc[[#This Row],[DateOpened]],Proc[[#This Row],[DateClosed]]))-1)</f>
        <v>1</v>
      </c>
      <c r="R11434" s="140" t="s">
        <v>488</v>
      </c>
      <c r="S11434" s="155"/>
      <c r="T11434" s="155"/>
    </row>
    <row r="11435" spans="1:20" hidden="1">
      <c r="A11435" s="164" t="s">
        <v>13777</v>
      </c>
      <c r="B11435" s="155" t="str">
        <f>IFERROR(VLOOKUP(Proc[[#This Row],[App]],Table2[],3,0),"open")</f>
        <v>ok</v>
      </c>
      <c r="C11435" s="164" t="s">
        <v>369</v>
      </c>
      <c r="D11435" t="s">
        <v>13770</v>
      </c>
      <c r="E11435" t="s">
        <v>11862</v>
      </c>
      <c r="F11435" s="155" t="s">
        <v>11862</v>
      </c>
      <c r="G11435" s="164" t="s">
        <v>400</v>
      </c>
      <c r="H11435" s="155" t="str">
        <f>IF(Proc[[#This Row],[type]]="LFF (MDG-F)",MID(Proc[[#This Row],[Obj]],13,10),"")</f>
        <v/>
      </c>
      <c r="I11435" s="164"/>
      <c r="J11435" s="155" t="b">
        <f>Proc[[#This Row],[Requested]]=Proc[[#This Row],[CurrentParent]]</f>
        <v>1</v>
      </c>
      <c r="K11435" s="155" t="str">
        <f>IF(Proc[[#This Row],[Author]]="Marcela Urrego",VLOOKUP(LEFT(Proc[[#This Row],[Requested]],1),Table3[#All],2,0),VLOOKUP(Proc[[#This Row],[Author]],Table4[],2,0))</f>
        <v>LS</v>
      </c>
      <c r="L11435" s="155"/>
      <c r="M11435" s="140">
        <v>46139</v>
      </c>
      <c r="N11435" s="140"/>
      <c r="O11435" s="140"/>
      <c r="P11435" s="140" t="str">
        <f ca="1">IF(Proc[[#This Row],[DaysAgeing]]&gt;5,"yep","on track")</f>
        <v>on track</v>
      </c>
      <c r="Q11435" s="2">
        <f ca="1">IF(Proc[[#This Row],[DateClosed]]="",ABS(NETWORKDAYS(Proc[[#This Row],[DateOpened]],TODAY()))-1,ABS(NETWORKDAYS(Proc[[#This Row],[DateOpened]],Proc[[#This Row],[DateClosed]]))-1)</f>
        <v>1</v>
      </c>
      <c r="R11435" s="140" t="s">
        <v>488</v>
      </c>
      <c r="S11435" s="155"/>
      <c r="T11435" s="155"/>
    </row>
    <row r="11436" spans="1:20" hidden="1">
      <c r="A11436" s="164" t="s">
        <v>13777</v>
      </c>
      <c r="B11436" s="155" t="str">
        <f>IFERROR(VLOOKUP(Proc[[#This Row],[App]],Table2[],3,0),"open")</f>
        <v>ok</v>
      </c>
      <c r="C11436" s="164" t="s">
        <v>369</v>
      </c>
      <c r="D11436" t="s">
        <v>13770</v>
      </c>
      <c r="E11436" t="s">
        <v>11862</v>
      </c>
      <c r="F11436" s="155" t="s">
        <v>11862</v>
      </c>
      <c r="G11436" s="164" t="s">
        <v>400</v>
      </c>
      <c r="H11436" s="155" t="str">
        <f>IF(Proc[[#This Row],[type]]="LFF (MDG-F)",MID(Proc[[#This Row],[Obj]],13,10),"")</f>
        <v/>
      </c>
      <c r="I11436" s="164"/>
      <c r="J11436" s="155" t="b">
        <f>Proc[[#This Row],[Requested]]=Proc[[#This Row],[CurrentParent]]</f>
        <v>1</v>
      </c>
      <c r="K11436" s="155" t="str">
        <f>IF(Proc[[#This Row],[Author]]="Marcela Urrego",VLOOKUP(LEFT(Proc[[#This Row],[Requested]],1),Table3[#All],2,0),VLOOKUP(Proc[[#This Row],[Author]],Table4[],2,0))</f>
        <v>LS</v>
      </c>
      <c r="L11436" s="155"/>
      <c r="M11436" s="140">
        <v>46139</v>
      </c>
      <c r="N11436" s="140"/>
      <c r="O11436" s="140"/>
      <c r="P11436" s="140" t="str">
        <f ca="1">IF(Proc[[#This Row],[DaysAgeing]]&gt;5,"yep","on track")</f>
        <v>on track</v>
      </c>
      <c r="Q11436" s="2">
        <f ca="1">IF(Proc[[#This Row],[DateClosed]]="",ABS(NETWORKDAYS(Proc[[#This Row],[DateOpened]],TODAY()))-1,ABS(NETWORKDAYS(Proc[[#This Row],[DateOpened]],Proc[[#This Row],[DateClosed]]))-1)</f>
        <v>1</v>
      </c>
      <c r="R11436" s="140" t="s">
        <v>488</v>
      </c>
      <c r="S11436" s="155"/>
      <c r="T11436" s="155"/>
    </row>
    <row r="11437" spans="1:20" hidden="1">
      <c r="A11437" s="164" t="s">
        <v>13777</v>
      </c>
      <c r="B11437" s="155" t="str">
        <f>IFERROR(VLOOKUP(Proc[[#This Row],[App]],Table2[],3,0),"open")</f>
        <v>ok</v>
      </c>
      <c r="C11437" s="164" t="s">
        <v>369</v>
      </c>
      <c r="D11437" t="s">
        <v>13770</v>
      </c>
      <c r="E11437" t="s">
        <v>11862</v>
      </c>
      <c r="F11437" s="155" t="s">
        <v>11862</v>
      </c>
      <c r="G11437" s="164" t="s">
        <v>400</v>
      </c>
      <c r="H11437" s="155" t="str">
        <f>IF(Proc[[#This Row],[type]]="LFF (MDG-F)",MID(Proc[[#This Row],[Obj]],13,10),"")</f>
        <v/>
      </c>
      <c r="I11437" s="164"/>
      <c r="J11437" s="155" t="b">
        <f>Proc[[#This Row],[Requested]]=Proc[[#This Row],[CurrentParent]]</f>
        <v>1</v>
      </c>
      <c r="K11437" s="155" t="str">
        <f>IF(Proc[[#This Row],[Author]]="Marcela Urrego",VLOOKUP(LEFT(Proc[[#This Row],[Requested]],1),Table3[#All],2,0),VLOOKUP(Proc[[#This Row],[Author]],Table4[],2,0))</f>
        <v>LS</v>
      </c>
      <c r="L11437" s="155"/>
      <c r="M11437" s="140">
        <v>46139</v>
      </c>
      <c r="N11437" s="140"/>
      <c r="O11437" s="140"/>
      <c r="P11437" s="140" t="str">
        <f ca="1">IF(Proc[[#This Row],[DaysAgeing]]&gt;5,"yep","on track")</f>
        <v>on track</v>
      </c>
      <c r="Q11437" s="2">
        <f ca="1">IF(Proc[[#This Row],[DateClosed]]="",ABS(NETWORKDAYS(Proc[[#This Row],[DateOpened]],TODAY()))-1,ABS(NETWORKDAYS(Proc[[#This Row],[DateOpened]],Proc[[#This Row],[DateClosed]]))-1)</f>
        <v>1</v>
      </c>
      <c r="R11437" s="140" t="s">
        <v>488</v>
      </c>
      <c r="S11437" s="155"/>
      <c r="T11437" s="155"/>
    </row>
    <row r="11438" spans="1:20" hidden="1">
      <c r="A11438" s="164" t="s">
        <v>13777</v>
      </c>
      <c r="B11438" s="155" t="str">
        <f>IFERROR(VLOOKUP(Proc[[#This Row],[App]],Table2[],3,0),"open")</f>
        <v>ok</v>
      </c>
      <c r="C11438" s="164" t="s">
        <v>369</v>
      </c>
      <c r="D11438" t="s">
        <v>13770</v>
      </c>
      <c r="E11438" t="s">
        <v>11862</v>
      </c>
      <c r="F11438" s="155" t="s">
        <v>11862</v>
      </c>
      <c r="G11438" s="164" t="s">
        <v>400</v>
      </c>
      <c r="H11438" s="155" t="str">
        <f>IF(Proc[[#This Row],[type]]="LFF (MDG-F)",MID(Proc[[#This Row],[Obj]],13,10),"")</f>
        <v/>
      </c>
      <c r="I11438" s="164"/>
      <c r="J11438" s="155" t="b">
        <f>Proc[[#This Row],[Requested]]=Proc[[#This Row],[CurrentParent]]</f>
        <v>1</v>
      </c>
      <c r="K11438" s="155" t="str">
        <f>IF(Proc[[#This Row],[Author]]="Marcela Urrego",VLOOKUP(LEFT(Proc[[#This Row],[Requested]],1),Table3[#All],2,0),VLOOKUP(Proc[[#This Row],[Author]],Table4[],2,0))</f>
        <v>LS</v>
      </c>
      <c r="L11438" s="155"/>
      <c r="M11438" s="140">
        <v>46139</v>
      </c>
      <c r="N11438" s="140"/>
      <c r="O11438" s="140"/>
      <c r="P11438" s="140" t="str">
        <f ca="1">IF(Proc[[#This Row],[DaysAgeing]]&gt;5,"yep","on track")</f>
        <v>on track</v>
      </c>
      <c r="Q11438" s="2">
        <f ca="1">IF(Proc[[#This Row],[DateClosed]]="",ABS(NETWORKDAYS(Proc[[#This Row],[DateOpened]],TODAY()))-1,ABS(NETWORKDAYS(Proc[[#This Row],[DateOpened]],Proc[[#This Row],[DateClosed]]))-1)</f>
        <v>1</v>
      </c>
      <c r="R11438" s="140" t="s">
        <v>488</v>
      </c>
      <c r="S11438" s="155"/>
      <c r="T11438" s="155"/>
    </row>
    <row r="11439" spans="1:20" hidden="1">
      <c r="A11439" s="164" t="s">
        <v>13777</v>
      </c>
      <c r="B11439" s="155" t="str">
        <f>IFERROR(VLOOKUP(Proc[[#This Row],[App]],Table2[],3,0),"open")</f>
        <v>ok</v>
      </c>
      <c r="C11439" s="164" t="s">
        <v>369</v>
      </c>
      <c r="D11439" t="s">
        <v>13770</v>
      </c>
      <c r="E11439" t="s">
        <v>11862</v>
      </c>
      <c r="F11439" s="155" t="s">
        <v>11862</v>
      </c>
      <c r="G11439" s="164" t="s">
        <v>400</v>
      </c>
      <c r="H11439" s="155" t="str">
        <f>IF(Proc[[#This Row],[type]]="LFF (MDG-F)",MID(Proc[[#This Row],[Obj]],13,10),"")</f>
        <v/>
      </c>
      <c r="I11439" s="164"/>
      <c r="J11439" s="155" t="b">
        <f>Proc[[#This Row],[Requested]]=Proc[[#This Row],[CurrentParent]]</f>
        <v>1</v>
      </c>
      <c r="K11439" s="155" t="str">
        <f>IF(Proc[[#This Row],[Author]]="Marcela Urrego",VLOOKUP(LEFT(Proc[[#This Row],[Requested]],1),Table3[#All],2,0),VLOOKUP(Proc[[#This Row],[Author]],Table4[],2,0))</f>
        <v>LS</v>
      </c>
      <c r="L11439" s="155"/>
      <c r="M11439" s="140">
        <v>46139</v>
      </c>
      <c r="N11439" s="140"/>
      <c r="O11439" s="140"/>
      <c r="P11439" s="140" t="str">
        <f ca="1">IF(Proc[[#This Row],[DaysAgeing]]&gt;5,"yep","on track")</f>
        <v>on track</v>
      </c>
      <c r="Q11439" s="2">
        <f ca="1">IF(Proc[[#This Row],[DateClosed]]="",ABS(NETWORKDAYS(Proc[[#This Row],[DateOpened]],TODAY()))-1,ABS(NETWORKDAYS(Proc[[#This Row],[DateOpened]],Proc[[#This Row],[DateClosed]]))-1)</f>
        <v>1</v>
      </c>
      <c r="R11439" s="140" t="s">
        <v>488</v>
      </c>
      <c r="S11439" s="155"/>
      <c r="T11439" s="155"/>
    </row>
    <row r="11440" spans="1:20" hidden="1">
      <c r="A11440" s="164" t="s">
        <v>13777</v>
      </c>
      <c r="B11440" s="155" t="str">
        <f>IFERROR(VLOOKUP(Proc[[#This Row],[App]],Table2[],3,0),"open")</f>
        <v>ok</v>
      </c>
      <c r="C11440" s="164" t="s">
        <v>369</v>
      </c>
      <c r="D11440" t="s">
        <v>13770</v>
      </c>
      <c r="E11440" t="s">
        <v>11862</v>
      </c>
      <c r="F11440" s="155" t="s">
        <v>11862</v>
      </c>
      <c r="G11440" s="164" t="s">
        <v>400</v>
      </c>
      <c r="H11440" s="155" t="str">
        <f>IF(Proc[[#This Row],[type]]="LFF (MDG-F)",MID(Proc[[#This Row],[Obj]],13,10),"")</f>
        <v/>
      </c>
      <c r="I11440" s="164"/>
      <c r="J11440" s="155" t="b">
        <f>Proc[[#This Row],[Requested]]=Proc[[#This Row],[CurrentParent]]</f>
        <v>1</v>
      </c>
      <c r="K11440" s="155" t="str">
        <f>IF(Proc[[#This Row],[Author]]="Marcela Urrego",VLOOKUP(LEFT(Proc[[#This Row],[Requested]],1),Table3[#All],2,0),VLOOKUP(Proc[[#This Row],[Author]],Table4[],2,0))</f>
        <v>LS</v>
      </c>
      <c r="L11440" s="155"/>
      <c r="M11440" s="140">
        <v>46139</v>
      </c>
      <c r="N11440" s="140"/>
      <c r="O11440" s="140"/>
      <c r="P11440" s="140" t="str">
        <f ca="1">IF(Proc[[#This Row],[DaysAgeing]]&gt;5,"yep","on track")</f>
        <v>on track</v>
      </c>
      <c r="Q11440" s="2">
        <f ca="1">IF(Proc[[#This Row],[DateClosed]]="",ABS(NETWORKDAYS(Proc[[#This Row],[DateOpened]],TODAY()))-1,ABS(NETWORKDAYS(Proc[[#This Row],[DateOpened]],Proc[[#This Row],[DateClosed]]))-1)</f>
        <v>1</v>
      </c>
      <c r="R11440" s="140" t="s">
        <v>488</v>
      </c>
      <c r="S11440" s="155"/>
      <c r="T11440" s="155"/>
    </row>
    <row r="11441" spans="1:20" hidden="1">
      <c r="A11441" s="164" t="s">
        <v>13777</v>
      </c>
      <c r="B11441" s="155" t="str">
        <f>IFERROR(VLOOKUP(Proc[[#This Row],[App]],Table2[],3,0),"open")</f>
        <v>ok</v>
      </c>
      <c r="C11441" s="164" t="s">
        <v>369</v>
      </c>
      <c r="D11441" t="s">
        <v>13770</v>
      </c>
      <c r="E11441" t="s">
        <v>11862</v>
      </c>
      <c r="F11441" s="155" t="s">
        <v>11862</v>
      </c>
      <c r="G11441" s="164" t="s">
        <v>400</v>
      </c>
      <c r="H11441" s="155" t="str">
        <f>IF(Proc[[#This Row],[type]]="LFF (MDG-F)",MID(Proc[[#This Row],[Obj]],13,10),"")</f>
        <v/>
      </c>
      <c r="I11441" s="164"/>
      <c r="J11441" s="155" t="b">
        <f>Proc[[#This Row],[Requested]]=Proc[[#This Row],[CurrentParent]]</f>
        <v>1</v>
      </c>
      <c r="K11441" s="155" t="str">
        <f>IF(Proc[[#This Row],[Author]]="Marcela Urrego",VLOOKUP(LEFT(Proc[[#This Row],[Requested]],1),Table3[#All],2,0),VLOOKUP(Proc[[#This Row],[Author]],Table4[],2,0))</f>
        <v>LS</v>
      </c>
      <c r="L11441" s="155"/>
      <c r="M11441" s="140">
        <v>46139</v>
      </c>
      <c r="N11441" s="140"/>
      <c r="O11441" s="140"/>
      <c r="P11441" s="140" t="str">
        <f ca="1">IF(Proc[[#This Row],[DaysAgeing]]&gt;5,"yep","on track")</f>
        <v>on track</v>
      </c>
      <c r="Q11441" s="2">
        <f ca="1">IF(Proc[[#This Row],[DateClosed]]="",ABS(NETWORKDAYS(Proc[[#This Row],[DateOpened]],TODAY()))-1,ABS(NETWORKDAYS(Proc[[#This Row],[DateOpened]],Proc[[#This Row],[DateClosed]]))-1)</f>
        <v>1</v>
      </c>
      <c r="R11441" s="140" t="s">
        <v>488</v>
      </c>
      <c r="S11441" s="155"/>
      <c r="T11441" s="155"/>
    </row>
    <row r="11442" spans="1:20" hidden="1">
      <c r="A11442" s="164" t="s">
        <v>13777</v>
      </c>
      <c r="B11442" s="155" t="str">
        <f>IFERROR(VLOOKUP(Proc[[#This Row],[App]],Table2[],3,0),"open")</f>
        <v>ok</v>
      </c>
      <c r="C11442" s="164" t="s">
        <v>369</v>
      </c>
      <c r="D11442" t="s">
        <v>13770</v>
      </c>
      <c r="E11442" t="s">
        <v>11862</v>
      </c>
      <c r="F11442" s="155" t="s">
        <v>11862</v>
      </c>
      <c r="G11442" s="164" t="s">
        <v>400</v>
      </c>
      <c r="H11442" s="155" t="str">
        <f>IF(Proc[[#This Row],[type]]="LFF (MDG-F)",MID(Proc[[#This Row],[Obj]],13,10),"")</f>
        <v/>
      </c>
      <c r="I11442" s="164"/>
      <c r="J11442" s="155" t="b">
        <f>Proc[[#This Row],[Requested]]=Proc[[#This Row],[CurrentParent]]</f>
        <v>1</v>
      </c>
      <c r="K11442" s="155" t="str">
        <f>IF(Proc[[#This Row],[Author]]="Marcela Urrego",VLOOKUP(LEFT(Proc[[#This Row],[Requested]],1),Table3[#All],2,0),VLOOKUP(Proc[[#This Row],[Author]],Table4[],2,0))</f>
        <v>LS</v>
      </c>
      <c r="L11442" s="155"/>
      <c r="M11442" s="140">
        <v>46139</v>
      </c>
      <c r="N11442" s="140"/>
      <c r="O11442" s="140"/>
      <c r="P11442" s="140" t="str">
        <f ca="1">IF(Proc[[#This Row],[DaysAgeing]]&gt;5,"yep","on track")</f>
        <v>on track</v>
      </c>
      <c r="Q11442" s="2">
        <f ca="1">IF(Proc[[#This Row],[DateClosed]]="",ABS(NETWORKDAYS(Proc[[#This Row],[DateOpened]],TODAY()))-1,ABS(NETWORKDAYS(Proc[[#This Row],[DateOpened]],Proc[[#This Row],[DateClosed]]))-1)</f>
        <v>1</v>
      </c>
      <c r="R11442" s="140" t="s">
        <v>488</v>
      </c>
      <c r="S11442" s="155"/>
      <c r="T11442" s="155"/>
    </row>
    <row r="11443" spans="1:20" hidden="1">
      <c r="A11443" s="164" t="s">
        <v>13777</v>
      </c>
      <c r="B11443" s="155" t="str">
        <f>IFERROR(VLOOKUP(Proc[[#This Row],[App]],Table2[],3,0),"open")</f>
        <v>ok</v>
      </c>
      <c r="C11443" s="164" t="s">
        <v>369</v>
      </c>
      <c r="D11443" t="s">
        <v>13770</v>
      </c>
      <c r="E11443" t="s">
        <v>11862</v>
      </c>
      <c r="F11443" s="155" t="s">
        <v>11862</v>
      </c>
      <c r="G11443" s="164" t="s">
        <v>400</v>
      </c>
      <c r="H11443" s="155" t="str">
        <f>IF(Proc[[#This Row],[type]]="LFF (MDG-F)",MID(Proc[[#This Row],[Obj]],13,10),"")</f>
        <v/>
      </c>
      <c r="I11443" s="164"/>
      <c r="J11443" s="155" t="b">
        <f>Proc[[#This Row],[Requested]]=Proc[[#This Row],[CurrentParent]]</f>
        <v>1</v>
      </c>
      <c r="K11443" s="155" t="str">
        <f>IF(Proc[[#This Row],[Author]]="Marcela Urrego",VLOOKUP(LEFT(Proc[[#This Row],[Requested]],1),Table3[#All],2,0),VLOOKUP(Proc[[#This Row],[Author]],Table4[],2,0))</f>
        <v>LS</v>
      </c>
      <c r="L11443" s="155"/>
      <c r="M11443" s="140">
        <v>46139</v>
      </c>
      <c r="N11443" s="140"/>
      <c r="O11443" s="140"/>
      <c r="P11443" s="140" t="str">
        <f ca="1">IF(Proc[[#This Row],[DaysAgeing]]&gt;5,"yep","on track")</f>
        <v>on track</v>
      </c>
      <c r="Q11443" s="2">
        <f ca="1">IF(Proc[[#This Row],[DateClosed]]="",ABS(NETWORKDAYS(Proc[[#This Row],[DateOpened]],TODAY()))-1,ABS(NETWORKDAYS(Proc[[#This Row],[DateOpened]],Proc[[#This Row],[DateClosed]]))-1)</f>
        <v>1</v>
      </c>
      <c r="R11443" s="140" t="s">
        <v>488</v>
      </c>
      <c r="S11443" s="155"/>
      <c r="T11443" s="155"/>
    </row>
    <row r="11444" spans="1:20" hidden="1">
      <c r="A11444" s="164" t="s">
        <v>13777</v>
      </c>
      <c r="B11444" s="155" t="str">
        <f>IFERROR(VLOOKUP(Proc[[#This Row],[App]],Table2[],3,0),"open")</f>
        <v>ok</v>
      </c>
      <c r="C11444" s="164" t="s">
        <v>369</v>
      </c>
      <c r="D11444" t="s">
        <v>13770</v>
      </c>
      <c r="E11444" t="s">
        <v>11862</v>
      </c>
      <c r="F11444" s="155" t="s">
        <v>11862</v>
      </c>
      <c r="G11444" s="164" t="s">
        <v>400</v>
      </c>
      <c r="H11444" s="155" t="str">
        <f>IF(Proc[[#This Row],[type]]="LFF (MDG-F)",MID(Proc[[#This Row],[Obj]],13,10),"")</f>
        <v/>
      </c>
      <c r="I11444" s="164"/>
      <c r="J11444" s="155" t="b">
        <f>Proc[[#This Row],[Requested]]=Proc[[#This Row],[CurrentParent]]</f>
        <v>1</v>
      </c>
      <c r="K11444" s="155" t="str">
        <f>IF(Proc[[#This Row],[Author]]="Marcela Urrego",VLOOKUP(LEFT(Proc[[#This Row],[Requested]],1),Table3[#All],2,0),VLOOKUP(Proc[[#This Row],[Author]],Table4[],2,0))</f>
        <v>LS</v>
      </c>
      <c r="L11444" s="155"/>
      <c r="M11444" s="140">
        <v>46139</v>
      </c>
      <c r="N11444" s="140"/>
      <c r="O11444" s="140"/>
      <c r="P11444" s="140" t="str">
        <f ca="1">IF(Proc[[#This Row],[DaysAgeing]]&gt;5,"yep","on track")</f>
        <v>on track</v>
      </c>
      <c r="Q11444" s="2">
        <f ca="1">IF(Proc[[#This Row],[DateClosed]]="",ABS(NETWORKDAYS(Proc[[#This Row],[DateOpened]],TODAY()))-1,ABS(NETWORKDAYS(Proc[[#This Row],[DateOpened]],Proc[[#This Row],[DateClosed]]))-1)</f>
        <v>1</v>
      </c>
      <c r="R11444" s="140" t="s">
        <v>488</v>
      </c>
      <c r="S11444" s="155"/>
      <c r="T11444" s="155"/>
    </row>
    <row r="11445" spans="1:20" hidden="1">
      <c r="A11445" s="164" t="s">
        <v>13777</v>
      </c>
      <c r="B11445" s="155" t="str">
        <f>IFERROR(VLOOKUP(Proc[[#This Row],[App]],Table2[],3,0),"open")</f>
        <v>ok</v>
      </c>
      <c r="C11445" s="164" t="s">
        <v>369</v>
      </c>
      <c r="D11445" t="s">
        <v>13770</v>
      </c>
      <c r="E11445" t="s">
        <v>11862</v>
      </c>
      <c r="F11445" s="155" t="s">
        <v>11862</v>
      </c>
      <c r="G11445" s="164" t="s">
        <v>400</v>
      </c>
      <c r="H11445" s="155" t="str">
        <f>IF(Proc[[#This Row],[type]]="LFF (MDG-F)",MID(Proc[[#This Row],[Obj]],13,10),"")</f>
        <v/>
      </c>
      <c r="I11445" s="164"/>
      <c r="J11445" s="155" t="b">
        <f>Proc[[#This Row],[Requested]]=Proc[[#This Row],[CurrentParent]]</f>
        <v>1</v>
      </c>
      <c r="K11445" s="155" t="str">
        <f>IF(Proc[[#This Row],[Author]]="Marcela Urrego",VLOOKUP(LEFT(Proc[[#This Row],[Requested]],1),Table3[#All],2,0),VLOOKUP(Proc[[#This Row],[Author]],Table4[],2,0))</f>
        <v>LS</v>
      </c>
      <c r="L11445" s="155"/>
      <c r="M11445" s="140">
        <v>46139</v>
      </c>
      <c r="N11445" s="140"/>
      <c r="O11445" s="140"/>
      <c r="P11445" s="140" t="str">
        <f ca="1">IF(Proc[[#This Row],[DaysAgeing]]&gt;5,"yep","on track")</f>
        <v>on track</v>
      </c>
      <c r="Q11445" s="2">
        <f ca="1">IF(Proc[[#This Row],[DateClosed]]="",ABS(NETWORKDAYS(Proc[[#This Row],[DateOpened]],TODAY()))-1,ABS(NETWORKDAYS(Proc[[#This Row],[DateOpened]],Proc[[#This Row],[DateClosed]]))-1)</f>
        <v>1</v>
      </c>
      <c r="R11445" s="140" t="s">
        <v>488</v>
      </c>
      <c r="S11445" s="155"/>
      <c r="T11445" s="155"/>
    </row>
    <row r="11446" spans="1:20" hidden="1">
      <c r="A11446" s="164" t="s">
        <v>13777</v>
      </c>
      <c r="B11446" s="155" t="str">
        <f>IFERROR(VLOOKUP(Proc[[#This Row],[App]],Table2[],3,0),"open")</f>
        <v>ok</v>
      </c>
      <c r="C11446" s="164" t="s">
        <v>369</v>
      </c>
      <c r="D11446" t="s">
        <v>13770</v>
      </c>
      <c r="E11446" t="s">
        <v>11862</v>
      </c>
      <c r="F11446" s="155" t="s">
        <v>11862</v>
      </c>
      <c r="G11446" s="164" t="s">
        <v>400</v>
      </c>
      <c r="H11446" s="155" t="str">
        <f>IF(Proc[[#This Row],[type]]="LFF (MDG-F)",MID(Proc[[#This Row],[Obj]],13,10),"")</f>
        <v/>
      </c>
      <c r="I11446" s="164"/>
      <c r="J11446" s="155" t="b">
        <f>Proc[[#This Row],[Requested]]=Proc[[#This Row],[CurrentParent]]</f>
        <v>1</v>
      </c>
      <c r="K11446" s="155" t="str">
        <f>IF(Proc[[#This Row],[Author]]="Marcela Urrego",VLOOKUP(LEFT(Proc[[#This Row],[Requested]],1),Table3[#All],2,0),VLOOKUP(Proc[[#This Row],[Author]],Table4[],2,0))</f>
        <v>LS</v>
      </c>
      <c r="L11446" s="155"/>
      <c r="M11446" s="140">
        <v>46139</v>
      </c>
      <c r="N11446" s="140"/>
      <c r="O11446" s="140"/>
      <c r="P11446" s="140" t="str">
        <f ca="1">IF(Proc[[#This Row],[DaysAgeing]]&gt;5,"yep","on track")</f>
        <v>on track</v>
      </c>
      <c r="Q11446" s="2">
        <f ca="1">IF(Proc[[#This Row],[DateClosed]]="",ABS(NETWORKDAYS(Proc[[#This Row],[DateOpened]],TODAY()))-1,ABS(NETWORKDAYS(Proc[[#This Row],[DateOpened]],Proc[[#This Row],[DateClosed]]))-1)</f>
        <v>1</v>
      </c>
      <c r="R11446" s="140" t="s">
        <v>488</v>
      </c>
      <c r="S11446" s="155"/>
      <c r="T11446" s="155"/>
    </row>
    <row r="11447" spans="1:20" hidden="1">
      <c r="A11447" s="164" t="s">
        <v>13777</v>
      </c>
      <c r="B11447" s="155" t="str">
        <f>IFERROR(VLOOKUP(Proc[[#This Row],[App]],Table2[],3,0),"open")</f>
        <v>ok</v>
      </c>
      <c r="C11447" s="164" t="s">
        <v>369</v>
      </c>
      <c r="D11447" t="s">
        <v>13770</v>
      </c>
      <c r="E11447" t="s">
        <v>11862</v>
      </c>
      <c r="F11447" s="155" t="s">
        <v>11862</v>
      </c>
      <c r="G11447" s="164" t="s">
        <v>400</v>
      </c>
      <c r="H11447" s="155" t="str">
        <f>IF(Proc[[#This Row],[type]]="LFF (MDG-F)",MID(Proc[[#This Row],[Obj]],13,10),"")</f>
        <v/>
      </c>
      <c r="I11447" s="164"/>
      <c r="J11447" s="155" t="b">
        <f>Proc[[#This Row],[Requested]]=Proc[[#This Row],[CurrentParent]]</f>
        <v>1</v>
      </c>
      <c r="K11447" s="155" t="str">
        <f>IF(Proc[[#This Row],[Author]]="Marcela Urrego",VLOOKUP(LEFT(Proc[[#This Row],[Requested]],1),Table3[#All],2,0),VLOOKUP(Proc[[#This Row],[Author]],Table4[],2,0))</f>
        <v>LS</v>
      </c>
      <c r="L11447" s="155"/>
      <c r="M11447" s="140">
        <v>46139</v>
      </c>
      <c r="N11447" s="140"/>
      <c r="O11447" s="140"/>
      <c r="P11447" s="140" t="str">
        <f ca="1">IF(Proc[[#This Row],[DaysAgeing]]&gt;5,"yep","on track")</f>
        <v>on track</v>
      </c>
      <c r="Q11447" s="2">
        <f ca="1">IF(Proc[[#This Row],[DateClosed]]="",ABS(NETWORKDAYS(Proc[[#This Row],[DateOpened]],TODAY()))-1,ABS(NETWORKDAYS(Proc[[#This Row],[DateOpened]],Proc[[#This Row],[DateClosed]]))-1)</f>
        <v>1</v>
      </c>
      <c r="R11447" s="140" t="s">
        <v>488</v>
      </c>
      <c r="S11447" s="155"/>
      <c r="T11447" s="155"/>
    </row>
    <row r="11448" spans="1:20" hidden="1">
      <c r="A11448" s="164" t="s">
        <v>13777</v>
      </c>
      <c r="B11448" s="155" t="str">
        <f>IFERROR(VLOOKUP(Proc[[#This Row],[App]],Table2[],3,0),"open")</f>
        <v>ok</v>
      </c>
      <c r="C11448" s="164" t="s">
        <v>369</v>
      </c>
      <c r="D11448" t="s">
        <v>13770</v>
      </c>
      <c r="E11448" t="s">
        <v>11862</v>
      </c>
      <c r="F11448" s="155" t="s">
        <v>11862</v>
      </c>
      <c r="G11448" s="164" t="s">
        <v>400</v>
      </c>
      <c r="H11448" s="155" t="str">
        <f>IF(Proc[[#This Row],[type]]="LFF (MDG-F)",MID(Proc[[#This Row],[Obj]],13,10),"")</f>
        <v/>
      </c>
      <c r="I11448" s="164"/>
      <c r="J11448" s="155" t="b">
        <f>Proc[[#This Row],[Requested]]=Proc[[#This Row],[CurrentParent]]</f>
        <v>1</v>
      </c>
      <c r="K11448" s="155" t="str">
        <f>IF(Proc[[#This Row],[Author]]="Marcela Urrego",VLOOKUP(LEFT(Proc[[#This Row],[Requested]],1),Table3[#All],2,0),VLOOKUP(Proc[[#This Row],[Author]],Table4[],2,0))</f>
        <v>LS</v>
      </c>
      <c r="L11448" s="155"/>
      <c r="M11448" s="140">
        <v>46139</v>
      </c>
      <c r="N11448" s="140"/>
      <c r="O11448" s="140"/>
      <c r="P11448" s="140" t="str">
        <f ca="1">IF(Proc[[#This Row],[DaysAgeing]]&gt;5,"yep","on track")</f>
        <v>on track</v>
      </c>
      <c r="Q11448" s="2">
        <f ca="1">IF(Proc[[#This Row],[DateClosed]]="",ABS(NETWORKDAYS(Proc[[#This Row],[DateOpened]],TODAY()))-1,ABS(NETWORKDAYS(Proc[[#This Row],[DateOpened]],Proc[[#This Row],[DateClosed]]))-1)</f>
        <v>1</v>
      </c>
      <c r="R11448" s="140" t="s">
        <v>488</v>
      </c>
      <c r="S11448" s="155"/>
      <c r="T11448" s="155"/>
    </row>
    <row r="11449" spans="1:20" hidden="1">
      <c r="A11449" s="164" t="s">
        <v>13777</v>
      </c>
      <c r="B11449" s="155" t="str">
        <f>IFERROR(VLOOKUP(Proc[[#This Row],[App]],Table2[],3,0),"open")</f>
        <v>ok</v>
      </c>
      <c r="C11449" s="164" t="s">
        <v>369</v>
      </c>
      <c r="D11449" t="s">
        <v>13770</v>
      </c>
      <c r="E11449" t="s">
        <v>11862</v>
      </c>
      <c r="F11449" s="155" t="s">
        <v>11862</v>
      </c>
      <c r="G11449" s="164" t="s">
        <v>400</v>
      </c>
      <c r="H11449" s="155" t="str">
        <f>IF(Proc[[#This Row],[type]]="LFF (MDG-F)",MID(Proc[[#This Row],[Obj]],13,10),"")</f>
        <v/>
      </c>
      <c r="I11449" s="164"/>
      <c r="J11449" s="155" t="b">
        <f>Proc[[#This Row],[Requested]]=Proc[[#This Row],[CurrentParent]]</f>
        <v>1</v>
      </c>
      <c r="K11449" s="155" t="str">
        <f>IF(Proc[[#This Row],[Author]]="Marcela Urrego",VLOOKUP(LEFT(Proc[[#This Row],[Requested]],1),Table3[#All],2,0),VLOOKUP(Proc[[#This Row],[Author]],Table4[],2,0))</f>
        <v>LS</v>
      </c>
      <c r="L11449" s="155"/>
      <c r="M11449" s="140">
        <v>46139</v>
      </c>
      <c r="N11449" s="140"/>
      <c r="O11449" s="140"/>
      <c r="P11449" s="140" t="str">
        <f ca="1">IF(Proc[[#This Row],[DaysAgeing]]&gt;5,"yep","on track")</f>
        <v>on track</v>
      </c>
      <c r="Q11449" s="2">
        <f ca="1">IF(Proc[[#This Row],[DateClosed]]="",ABS(NETWORKDAYS(Proc[[#This Row],[DateOpened]],TODAY()))-1,ABS(NETWORKDAYS(Proc[[#This Row],[DateOpened]],Proc[[#This Row],[DateClosed]]))-1)</f>
        <v>1</v>
      </c>
      <c r="R11449" s="140" t="s">
        <v>488</v>
      </c>
      <c r="S11449" s="155"/>
      <c r="T11449" s="155"/>
    </row>
    <row r="11450" spans="1:20" hidden="1">
      <c r="A11450" s="164" t="s">
        <v>13777</v>
      </c>
      <c r="B11450" s="155" t="str">
        <f>IFERROR(VLOOKUP(Proc[[#This Row],[App]],Table2[],3,0),"open")</f>
        <v>ok</v>
      </c>
      <c r="C11450" s="164" t="s">
        <v>369</v>
      </c>
      <c r="D11450" t="s">
        <v>13770</v>
      </c>
      <c r="E11450" t="s">
        <v>11862</v>
      </c>
      <c r="F11450" s="155" t="s">
        <v>11862</v>
      </c>
      <c r="G11450" s="164" t="s">
        <v>400</v>
      </c>
      <c r="H11450" s="155" t="str">
        <f>IF(Proc[[#This Row],[type]]="LFF (MDG-F)",MID(Proc[[#This Row],[Obj]],13,10),"")</f>
        <v/>
      </c>
      <c r="I11450" s="164"/>
      <c r="J11450" s="155" t="b">
        <f>Proc[[#This Row],[Requested]]=Proc[[#This Row],[CurrentParent]]</f>
        <v>1</v>
      </c>
      <c r="K11450" s="155" t="str">
        <f>IF(Proc[[#This Row],[Author]]="Marcela Urrego",VLOOKUP(LEFT(Proc[[#This Row],[Requested]],1),Table3[#All],2,0),VLOOKUP(Proc[[#This Row],[Author]],Table4[],2,0))</f>
        <v>LS</v>
      </c>
      <c r="L11450" s="155"/>
      <c r="M11450" s="140">
        <v>46139</v>
      </c>
      <c r="N11450" s="140"/>
      <c r="O11450" s="140"/>
      <c r="P11450" s="140" t="str">
        <f ca="1">IF(Proc[[#This Row],[DaysAgeing]]&gt;5,"yep","on track")</f>
        <v>on track</v>
      </c>
      <c r="Q11450" s="2">
        <f ca="1">IF(Proc[[#This Row],[DateClosed]]="",ABS(NETWORKDAYS(Proc[[#This Row],[DateOpened]],TODAY()))-1,ABS(NETWORKDAYS(Proc[[#This Row],[DateOpened]],Proc[[#This Row],[DateClosed]]))-1)</f>
        <v>1</v>
      </c>
      <c r="R11450" s="140" t="s">
        <v>488</v>
      </c>
      <c r="S11450" s="155"/>
      <c r="T11450" s="155"/>
    </row>
    <row r="11451" spans="1:20" hidden="1">
      <c r="A11451" s="164" t="s">
        <v>13777</v>
      </c>
      <c r="B11451" s="155" t="str">
        <f>IFERROR(VLOOKUP(Proc[[#This Row],[App]],Table2[],3,0),"open")</f>
        <v>ok</v>
      </c>
      <c r="C11451" s="164" t="s">
        <v>369</v>
      </c>
      <c r="D11451" t="s">
        <v>13770</v>
      </c>
      <c r="E11451" t="s">
        <v>11862</v>
      </c>
      <c r="F11451" s="155" t="s">
        <v>11862</v>
      </c>
      <c r="G11451" s="164" t="s">
        <v>400</v>
      </c>
      <c r="H11451" s="155" t="str">
        <f>IF(Proc[[#This Row],[type]]="LFF (MDG-F)",MID(Proc[[#This Row],[Obj]],13,10),"")</f>
        <v/>
      </c>
      <c r="I11451" s="164"/>
      <c r="J11451" s="155" t="b">
        <f>Proc[[#This Row],[Requested]]=Proc[[#This Row],[CurrentParent]]</f>
        <v>1</v>
      </c>
      <c r="K11451" s="155" t="str">
        <f>IF(Proc[[#This Row],[Author]]="Marcela Urrego",VLOOKUP(LEFT(Proc[[#This Row],[Requested]],1),Table3[#All],2,0),VLOOKUP(Proc[[#This Row],[Author]],Table4[],2,0))</f>
        <v>LS</v>
      </c>
      <c r="L11451" s="155"/>
      <c r="M11451" s="140">
        <v>46139</v>
      </c>
      <c r="N11451" s="140"/>
      <c r="O11451" s="140"/>
      <c r="P11451" s="140" t="str">
        <f ca="1">IF(Proc[[#This Row],[DaysAgeing]]&gt;5,"yep","on track")</f>
        <v>on track</v>
      </c>
      <c r="Q11451" s="2">
        <f ca="1">IF(Proc[[#This Row],[DateClosed]]="",ABS(NETWORKDAYS(Proc[[#This Row],[DateOpened]],TODAY()))-1,ABS(NETWORKDAYS(Proc[[#This Row],[DateOpened]],Proc[[#This Row],[DateClosed]]))-1)</f>
        <v>1</v>
      </c>
      <c r="R11451" s="140" t="s">
        <v>488</v>
      </c>
      <c r="S11451" s="155"/>
      <c r="T11451" s="155"/>
    </row>
    <row r="11452" spans="1:20" hidden="1">
      <c r="A11452" s="164" t="s">
        <v>13777</v>
      </c>
      <c r="B11452" s="155" t="str">
        <f>IFERROR(VLOOKUP(Proc[[#This Row],[App]],Table2[],3,0),"open")</f>
        <v>ok</v>
      </c>
      <c r="C11452" s="164" t="s">
        <v>369</v>
      </c>
      <c r="D11452" t="s">
        <v>13771</v>
      </c>
      <c r="E11452" t="s">
        <v>2206</v>
      </c>
      <c r="F11452" s="155" t="s">
        <v>2206</v>
      </c>
      <c r="G11452" s="164" t="s">
        <v>400</v>
      </c>
      <c r="H11452" s="155" t="str">
        <f>IF(Proc[[#This Row],[type]]="LFF (MDG-F)",MID(Proc[[#This Row],[Obj]],13,10),"")</f>
        <v/>
      </c>
      <c r="I11452" s="164"/>
      <c r="J11452" s="155" t="b">
        <f>Proc[[#This Row],[Requested]]=Proc[[#This Row],[CurrentParent]]</f>
        <v>1</v>
      </c>
      <c r="K11452" s="155" t="str">
        <f>IF(Proc[[#This Row],[Author]]="Marcela Urrego",VLOOKUP(LEFT(Proc[[#This Row],[Requested]],1),Table3[#All],2,0),VLOOKUP(Proc[[#This Row],[Author]],Table4[],2,0))</f>
        <v>LS</v>
      </c>
      <c r="L11452" s="155"/>
      <c r="M11452" s="140">
        <v>46139</v>
      </c>
      <c r="N11452" s="140"/>
      <c r="O11452" s="140"/>
      <c r="P11452" s="140" t="str">
        <f ca="1">IF(Proc[[#This Row],[DaysAgeing]]&gt;5,"yep","on track")</f>
        <v>on track</v>
      </c>
      <c r="Q11452" s="2">
        <f ca="1">IF(Proc[[#This Row],[DateClosed]]="",ABS(NETWORKDAYS(Proc[[#This Row],[DateOpened]],TODAY()))-1,ABS(NETWORKDAYS(Proc[[#This Row],[DateOpened]],Proc[[#This Row],[DateClosed]]))-1)</f>
        <v>1</v>
      </c>
      <c r="R11452" s="140" t="s">
        <v>488</v>
      </c>
      <c r="S11452" s="155"/>
      <c r="T11452" s="155"/>
    </row>
    <row r="11453" spans="1:20" hidden="1">
      <c r="A11453" s="164" t="s">
        <v>13777</v>
      </c>
      <c r="B11453" s="155" t="str">
        <f>IFERROR(VLOOKUP(Proc[[#This Row],[App]],Table2[],3,0),"open")</f>
        <v>ok</v>
      </c>
      <c r="C11453" s="164" t="s">
        <v>369</v>
      </c>
      <c r="D11453" t="s">
        <v>13772</v>
      </c>
      <c r="E11453" t="s">
        <v>2206</v>
      </c>
      <c r="F11453" s="155" t="s">
        <v>2206</v>
      </c>
      <c r="G11453" s="164" t="s">
        <v>400</v>
      </c>
      <c r="H11453" s="155" t="str">
        <f>IF(Proc[[#This Row],[type]]="LFF (MDG-F)",MID(Proc[[#This Row],[Obj]],13,10),"")</f>
        <v/>
      </c>
      <c r="I11453" s="164"/>
      <c r="J11453" s="155" t="b">
        <f>Proc[[#This Row],[Requested]]=Proc[[#This Row],[CurrentParent]]</f>
        <v>1</v>
      </c>
      <c r="K11453" s="155" t="str">
        <f>IF(Proc[[#This Row],[Author]]="Marcela Urrego",VLOOKUP(LEFT(Proc[[#This Row],[Requested]],1),Table3[#All],2,0),VLOOKUP(Proc[[#This Row],[Author]],Table4[],2,0))</f>
        <v>LS</v>
      </c>
      <c r="L11453" s="155"/>
      <c r="M11453" s="140">
        <v>46139</v>
      </c>
      <c r="N11453" s="140"/>
      <c r="O11453" s="140"/>
      <c r="P11453" s="140" t="str">
        <f ca="1">IF(Proc[[#This Row],[DaysAgeing]]&gt;5,"yep","on track")</f>
        <v>on track</v>
      </c>
      <c r="Q11453" s="2">
        <f ca="1">IF(Proc[[#This Row],[DateClosed]]="",ABS(NETWORKDAYS(Proc[[#This Row],[DateOpened]],TODAY()))-1,ABS(NETWORKDAYS(Proc[[#This Row],[DateOpened]],Proc[[#This Row],[DateClosed]]))-1)</f>
        <v>1</v>
      </c>
      <c r="R11453" s="140" t="s">
        <v>488</v>
      </c>
      <c r="S11453" s="155"/>
      <c r="T11453" s="155"/>
    </row>
    <row r="11454" spans="1:20" hidden="1">
      <c r="A11454" s="164" t="s">
        <v>13777</v>
      </c>
      <c r="B11454" s="155" t="str">
        <f>IFERROR(VLOOKUP(Proc[[#This Row],[App]],Table2[],3,0),"open")</f>
        <v>ok</v>
      </c>
      <c r="C11454" s="164" t="s">
        <v>369</v>
      </c>
      <c r="D11454" t="s">
        <v>13772</v>
      </c>
      <c r="E11454" t="s">
        <v>2206</v>
      </c>
      <c r="F11454" s="155" t="s">
        <v>2206</v>
      </c>
      <c r="G11454" s="164" t="s">
        <v>400</v>
      </c>
      <c r="H11454" s="155" t="str">
        <f>IF(Proc[[#This Row],[type]]="LFF (MDG-F)",MID(Proc[[#This Row],[Obj]],13,10),"")</f>
        <v/>
      </c>
      <c r="I11454" s="164"/>
      <c r="J11454" s="155" t="b">
        <f>Proc[[#This Row],[Requested]]=Proc[[#This Row],[CurrentParent]]</f>
        <v>1</v>
      </c>
      <c r="K11454" s="155" t="str">
        <f>IF(Proc[[#This Row],[Author]]="Marcela Urrego",VLOOKUP(LEFT(Proc[[#This Row],[Requested]],1),Table3[#All],2,0),VLOOKUP(Proc[[#This Row],[Author]],Table4[],2,0))</f>
        <v>LS</v>
      </c>
      <c r="L11454" s="155"/>
      <c r="M11454" s="140">
        <v>46139</v>
      </c>
      <c r="N11454" s="140"/>
      <c r="O11454" s="140"/>
      <c r="P11454" s="140" t="str">
        <f ca="1">IF(Proc[[#This Row],[DaysAgeing]]&gt;5,"yep","on track")</f>
        <v>on track</v>
      </c>
      <c r="Q11454" s="2">
        <f ca="1">IF(Proc[[#This Row],[DateClosed]]="",ABS(NETWORKDAYS(Proc[[#This Row],[DateOpened]],TODAY()))-1,ABS(NETWORKDAYS(Proc[[#This Row],[DateOpened]],Proc[[#This Row],[DateClosed]]))-1)</f>
        <v>1</v>
      </c>
      <c r="R11454" s="140" t="s">
        <v>488</v>
      </c>
      <c r="S11454" s="155"/>
      <c r="T11454" s="155"/>
    </row>
    <row r="11455" spans="1:20" hidden="1">
      <c r="A11455" s="164" t="s">
        <v>13777</v>
      </c>
      <c r="B11455" s="155" t="str">
        <f>IFERROR(VLOOKUP(Proc[[#This Row],[App]],Table2[],3,0),"open")</f>
        <v>ok</v>
      </c>
      <c r="C11455" s="164" t="s">
        <v>369</v>
      </c>
      <c r="D11455" t="s">
        <v>13772</v>
      </c>
      <c r="E11455" t="s">
        <v>2206</v>
      </c>
      <c r="F11455" s="155" t="s">
        <v>2206</v>
      </c>
      <c r="G11455" s="164" t="s">
        <v>400</v>
      </c>
      <c r="H11455" s="155" t="str">
        <f>IF(Proc[[#This Row],[type]]="LFF (MDG-F)",MID(Proc[[#This Row],[Obj]],13,10),"")</f>
        <v/>
      </c>
      <c r="I11455" s="164"/>
      <c r="J11455" s="155" t="b">
        <f>Proc[[#This Row],[Requested]]=Proc[[#This Row],[CurrentParent]]</f>
        <v>1</v>
      </c>
      <c r="K11455" s="155" t="str">
        <f>IF(Proc[[#This Row],[Author]]="Marcela Urrego",VLOOKUP(LEFT(Proc[[#This Row],[Requested]],1),Table3[#All],2,0),VLOOKUP(Proc[[#This Row],[Author]],Table4[],2,0))</f>
        <v>LS</v>
      </c>
      <c r="L11455" s="155"/>
      <c r="M11455" s="140">
        <v>46139</v>
      </c>
      <c r="N11455" s="140"/>
      <c r="O11455" s="140"/>
      <c r="P11455" s="140" t="str">
        <f ca="1">IF(Proc[[#This Row],[DaysAgeing]]&gt;5,"yep","on track")</f>
        <v>on track</v>
      </c>
      <c r="Q11455" s="2">
        <f ca="1">IF(Proc[[#This Row],[DateClosed]]="",ABS(NETWORKDAYS(Proc[[#This Row],[DateOpened]],TODAY()))-1,ABS(NETWORKDAYS(Proc[[#This Row],[DateOpened]],Proc[[#This Row],[DateClosed]]))-1)</f>
        <v>1</v>
      </c>
      <c r="R11455" s="140" t="s">
        <v>488</v>
      </c>
      <c r="S11455" s="155"/>
      <c r="T11455" s="155"/>
    </row>
    <row r="11456" spans="1:20" hidden="1">
      <c r="A11456" s="164" t="s">
        <v>13777</v>
      </c>
      <c r="B11456" s="155" t="str">
        <f>IFERROR(VLOOKUP(Proc[[#This Row],[App]],Table2[],3,0),"open")</f>
        <v>ok</v>
      </c>
      <c r="C11456" s="164" t="s">
        <v>369</v>
      </c>
      <c r="D11456" t="s">
        <v>13772</v>
      </c>
      <c r="E11456" t="s">
        <v>2206</v>
      </c>
      <c r="F11456" s="155" t="s">
        <v>2206</v>
      </c>
      <c r="G11456" s="164" t="s">
        <v>400</v>
      </c>
      <c r="H11456" s="155" t="str">
        <f>IF(Proc[[#This Row],[type]]="LFF (MDG-F)",MID(Proc[[#This Row],[Obj]],13,10),"")</f>
        <v/>
      </c>
      <c r="I11456" s="164"/>
      <c r="J11456" s="155" t="b">
        <f>Proc[[#This Row],[Requested]]=Proc[[#This Row],[CurrentParent]]</f>
        <v>1</v>
      </c>
      <c r="K11456" s="155" t="str">
        <f>IF(Proc[[#This Row],[Author]]="Marcela Urrego",VLOOKUP(LEFT(Proc[[#This Row],[Requested]],1),Table3[#All],2,0),VLOOKUP(Proc[[#This Row],[Author]],Table4[],2,0))</f>
        <v>LS</v>
      </c>
      <c r="L11456" s="155"/>
      <c r="M11456" s="140">
        <v>46139</v>
      </c>
      <c r="N11456" s="140"/>
      <c r="O11456" s="140"/>
      <c r="P11456" s="140" t="str">
        <f ca="1">IF(Proc[[#This Row],[DaysAgeing]]&gt;5,"yep","on track")</f>
        <v>on track</v>
      </c>
      <c r="Q11456" s="2">
        <f ca="1">IF(Proc[[#This Row],[DateClosed]]="",ABS(NETWORKDAYS(Proc[[#This Row],[DateOpened]],TODAY()))-1,ABS(NETWORKDAYS(Proc[[#This Row],[DateOpened]],Proc[[#This Row],[DateClosed]]))-1)</f>
        <v>1</v>
      </c>
      <c r="R11456" s="140" t="s">
        <v>488</v>
      </c>
      <c r="S11456" s="155"/>
      <c r="T11456" s="155"/>
    </row>
    <row r="11457" spans="1:20" hidden="1">
      <c r="A11457" s="164" t="s">
        <v>13777</v>
      </c>
      <c r="B11457" s="155" t="str">
        <f>IFERROR(VLOOKUP(Proc[[#This Row],[App]],Table2[],3,0),"open")</f>
        <v>ok</v>
      </c>
      <c r="C11457" s="164" t="s">
        <v>369</v>
      </c>
      <c r="D11457" t="s">
        <v>13772</v>
      </c>
      <c r="E11457" t="s">
        <v>2206</v>
      </c>
      <c r="F11457" s="155" t="s">
        <v>2206</v>
      </c>
      <c r="G11457" s="164" t="s">
        <v>400</v>
      </c>
      <c r="H11457" s="155" t="str">
        <f>IF(Proc[[#This Row],[type]]="LFF (MDG-F)",MID(Proc[[#This Row],[Obj]],13,10),"")</f>
        <v/>
      </c>
      <c r="I11457" s="164"/>
      <c r="J11457" s="155" t="b">
        <f>Proc[[#This Row],[Requested]]=Proc[[#This Row],[CurrentParent]]</f>
        <v>1</v>
      </c>
      <c r="K11457" s="155" t="str">
        <f>IF(Proc[[#This Row],[Author]]="Marcela Urrego",VLOOKUP(LEFT(Proc[[#This Row],[Requested]],1),Table3[#All],2,0),VLOOKUP(Proc[[#This Row],[Author]],Table4[],2,0))</f>
        <v>LS</v>
      </c>
      <c r="L11457" s="155"/>
      <c r="M11457" s="140">
        <v>46139</v>
      </c>
      <c r="N11457" s="140"/>
      <c r="O11457" s="140"/>
      <c r="P11457" s="140" t="str">
        <f ca="1">IF(Proc[[#This Row],[DaysAgeing]]&gt;5,"yep","on track")</f>
        <v>on track</v>
      </c>
      <c r="Q11457" s="2">
        <f ca="1">IF(Proc[[#This Row],[DateClosed]]="",ABS(NETWORKDAYS(Proc[[#This Row],[DateOpened]],TODAY()))-1,ABS(NETWORKDAYS(Proc[[#This Row],[DateOpened]],Proc[[#This Row],[DateClosed]]))-1)</f>
        <v>1</v>
      </c>
      <c r="R11457" s="140" t="s">
        <v>488</v>
      </c>
      <c r="S11457" s="155"/>
      <c r="T11457" s="155"/>
    </row>
    <row r="11458" spans="1:20" hidden="1">
      <c r="A11458" s="164" t="s">
        <v>13777</v>
      </c>
      <c r="B11458" s="155" t="str">
        <f>IFERROR(VLOOKUP(Proc[[#This Row],[App]],Table2[],3,0),"open")</f>
        <v>ok</v>
      </c>
      <c r="C11458" s="164" t="s">
        <v>369</v>
      </c>
      <c r="D11458" t="s">
        <v>13773</v>
      </c>
      <c r="E11458" t="s">
        <v>2206</v>
      </c>
      <c r="F11458" s="155" t="s">
        <v>2206</v>
      </c>
      <c r="G11458" s="164" t="s">
        <v>400</v>
      </c>
      <c r="H11458" s="155" t="str">
        <f>IF(Proc[[#This Row],[type]]="LFF (MDG-F)",MID(Proc[[#This Row],[Obj]],13,10),"")</f>
        <v/>
      </c>
      <c r="I11458" s="164"/>
      <c r="J11458" s="155" t="b">
        <f>Proc[[#This Row],[Requested]]=Proc[[#This Row],[CurrentParent]]</f>
        <v>1</v>
      </c>
      <c r="K11458" s="155" t="str">
        <f>IF(Proc[[#This Row],[Author]]="Marcela Urrego",VLOOKUP(LEFT(Proc[[#This Row],[Requested]],1),Table3[#All],2,0),VLOOKUP(Proc[[#This Row],[Author]],Table4[],2,0))</f>
        <v>LS</v>
      </c>
      <c r="L11458" s="155"/>
      <c r="M11458" s="140">
        <v>46139</v>
      </c>
      <c r="N11458" s="140"/>
      <c r="O11458" s="140"/>
      <c r="P11458" s="140" t="str">
        <f ca="1">IF(Proc[[#This Row],[DaysAgeing]]&gt;5,"yep","on track")</f>
        <v>on track</v>
      </c>
      <c r="Q11458" s="2">
        <f ca="1">IF(Proc[[#This Row],[DateClosed]]="",ABS(NETWORKDAYS(Proc[[#This Row],[DateOpened]],TODAY()))-1,ABS(NETWORKDAYS(Proc[[#This Row],[DateOpened]],Proc[[#This Row],[DateClosed]]))-1)</f>
        <v>1</v>
      </c>
      <c r="R11458" s="140" t="s">
        <v>488</v>
      </c>
      <c r="S11458" s="155"/>
      <c r="T11458" s="155"/>
    </row>
    <row r="11459" spans="1:20" hidden="1">
      <c r="A11459" s="164" t="s">
        <v>13777</v>
      </c>
      <c r="B11459" s="155" t="str">
        <f>IFERROR(VLOOKUP(Proc[[#This Row],[App]],Table2[],3,0),"open")</f>
        <v>ok</v>
      </c>
      <c r="C11459" s="164" t="s">
        <v>369</v>
      </c>
      <c r="D11459" t="s">
        <v>13774</v>
      </c>
      <c r="E11459" t="s">
        <v>13776</v>
      </c>
      <c r="F11459" s="155" t="s">
        <v>13776</v>
      </c>
      <c r="G11459" s="164" t="s">
        <v>400</v>
      </c>
      <c r="H11459" s="155" t="str">
        <f>IF(Proc[[#This Row],[type]]="LFF (MDG-F)",MID(Proc[[#This Row],[Obj]],13,10),"")</f>
        <v/>
      </c>
      <c r="I11459" s="164"/>
      <c r="J11459" s="155" t="b">
        <f>Proc[[#This Row],[Requested]]=Proc[[#This Row],[CurrentParent]]</f>
        <v>1</v>
      </c>
      <c r="K11459" s="155" t="str">
        <f>IF(Proc[[#This Row],[Author]]="Marcela Urrego",VLOOKUP(LEFT(Proc[[#This Row],[Requested]],1),Table3[#All],2,0),VLOOKUP(Proc[[#This Row],[Author]],Table4[],2,0))</f>
        <v>LS</v>
      </c>
      <c r="L11459" s="155"/>
      <c r="M11459" s="140">
        <v>46139</v>
      </c>
      <c r="N11459" s="140"/>
      <c r="O11459" s="140"/>
      <c r="P11459" s="140" t="str">
        <f ca="1">IF(Proc[[#This Row],[DaysAgeing]]&gt;5,"yep","on track")</f>
        <v>on track</v>
      </c>
      <c r="Q11459" s="2">
        <f ca="1">IF(Proc[[#This Row],[DateClosed]]="",ABS(NETWORKDAYS(Proc[[#This Row],[DateOpened]],TODAY()))-1,ABS(NETWORKDAYS(Proc[[#This Row],[DateOpened]],Proc[[#This Row],[DateClosed]]))-1)</f>
        <v>1</v>
      </c>
      <c r="R11459" s="140" t="s">
        <v>488</v>
      </c>
      <c r="S11459" s="155"/>
      <c r="T11459" s="155"/>
    </row>
    <row r="11460" spans="1:20" hidden="1">
      <c r="A11460" t="s">
        <v>13817</v>
      </c>
      <c r="B11460" s="155" t="str">
        <f>IFERROR(VLOOKUP(Proc[[#This Row],[App]],Table2[],3,0),"open")</f>
        <v>open</v>
      </c>
      <c r="C11460" s="164" t="s">
        <v>369</v>
      </c>
      <c r="D11460" t="s">
        <v>13818</v>
      </c>
      <c r="E11460" t="s">
        <v>11804</v>
      </c>
      <c r="F11460" s="155" t="s">
        <v>11804</v>
      </c>
      <c r="G11460" t="s">
        <v>400</v>
      </c>
      <c r="H11460" s="155" t="str">
        <f>IF(Proc[[#This Row],[type]]="LFF (MDG-F)",MID(Proc[[#This Row],[Obj]],13,10),"")</f>
        <v/>
      </c>
      <c r="J11460" s="155" t="b">
        <f>Proc[[#This Row],[Requested]]=Proc[[#This Row],[CurrentParent]]</f>
        <v>1</v>
      </c>
      <c r="K11460" s="155" t="str">
        <f>IF(Proc[[#This Row],[Author]]="Marcela Urrego",VLOOKUP(LEFT(Proc[[#This Row],[Requested]],1),Table3[#All],2,0),VLOOKUP(Proc[[#This Row],[Author]],Table4[],2,0))</f>
        <v>HC</v>
      </c>
      <c r="L11460" s="155"/>
      <c r="M11460" s="140">
        <v>46139</v>
      </c>
      <c r="N11460" s="140"/>
      <c r="O11460" s="140"/>
      <c r="P11460" s="140" t="str">
        <f ca="1">IF(Proc[[#This Row],[DaysAgeing]]&gt;5,"yep","on track")</f>
        <v>on track</v>
      </c>
      <c r="Q11460" s="2">
        <f ca="1">IF(Proc[[#This Row],[DateClosed]]="",ABS(NETWORKDAYS(Proc[[#This Row],[DateOpened]],TODAY()))-1,ABS(NETWORKDAYS(Proc[[#This Row],[DateOpened]],Proc[[#This Row],[DateClosed]]))-1)</f>
        <v>1</v>
      </c>
      <c r="R11460" s="140" t="s">
        <v>7402</v>
      </c>
      <c r="S11460" s="155"/>
      <c r="T11460" s="155"/>
    </row>
    <row r="11461" spans="1:20" hidden="1">
      <c r="A11461" t="s">
        <v>13817</v>
      </c>
      <c r="B11461" s="155" t="str">
        <f>IFERROR(VLOOKUP(Proc[[#This Row],[App]],Table2[],3,0),"open")</f>
        <v>open</v>
      </c>
      <c r="C11461" s="164" t="s">
        <v>369</v>
      </c>
      <c r="D11461" t="s">
        <v>13819</v>
      </c>
      <c r="E11461" t="s">
        <v>11804</v>
      </c>
      <c r="F11461" s="155" t="s">
        <v>11804</v>
      </c>
      <c r="G11461" s="164" t="s">
        <v>400</v>
      </c>
      <c r="H11461" s="155" t="str">
        <f>IF(Proc[[#This Row],[type]]="LFF (MDG-F)",MID(Proc[[#This Row],[Obj]],13,10),"")</f>
        <v/>
      </c>
      <c r="J11461" s="155" t="b">
        <f>Proc[[#This Row],[Requested]]=Proc[[#This Row],[CurrentParent]]</f>
        <v>1</v>
      </c>
      <c r="K11461" s="155" t="str">
        <f>IF(Proc[[#This Row],[Author]]="Marcela Urrego",VLOOKUP(LEFT(Proc[[#This Row],[Requested]],1),Table3[#All],2,0),VLOOKUP(Proc[[#This Row],[Author]],Table4[],2,0))</f>
        <v>HC</v>
      </c>
      <c r="L11461" s="155"/>
      <c r="M11461" s="140">
        <v>46139</v>
      </c>
      <c r="N11461" s="140"/>
      <c r="O11461" s="140"/>
      <c r="P11461" s="140" t="str">
        <f ca="1">IF(Proc[[#This Row],[DaysAgeing]]&gt;5,"yep","on track")</f>
        <v>on track</v>
      </c>
      <c r="Q11461" s="2">
        <f ca="1">IF(Proc[[#This Row],[DateClosed]]="",ABS(NETWORKDAYS(Proc[[#This Row],[DateOpened]],TODAY()))-1,ABS(NETWORKDAYS(Proc[[#This Row],[DateOpened]],Proc[[#This Row],[DateClosed]]))-1)</f>
        <v>1</v>
      </c>
      <c r="R11461" s="140" t="s">
        <v>7402</v>
      </c>
      <c r="S11461" s="155"/>
      <c r="T11461" s="155"/>
    </row>
    <row r="11462" spans="1:20" hidden="1">
      <c r="A11462" t="s">
        <v>13817</v>
      </c>
      <c r="B11462" s="155" t="str">
        <f>IFERROR(VLOOKUP(Proc[[#This Row],[App]],Table2[],3,0),"open")</f>
        <v>open</v>
      </c>
      <c r="C11462" s="164" t="s">
        <v>369</v>
      </c>
      <c r="D11462" t="s">
        <v>13820</v>
      </c>
      <c r="E11462" t="s">
        <v>11804</v>
      </c>
      <c r="F11462" s="155" t="s">
        <v>11804</v>
      </c>
      <c r="G11462" s="164" t="s">
        <v>400</v>
      </c>
      <c r="H11462" s="155" t="str">
        <f>IF(Proc[[#This Row],[type]]="LFF (MDG-F)",MID(Proc[[#This Row],[Obj]],13,10),"")</f>
        <v/>
      </c>
      <c r="J11462" s="155" t="b">
        <f>Proc[[#This Row],[Requested]]=Proc[[#This Row],[CurrentParent]]</f>
        <v>1</v>
      </c>
      <c r="K11462" s="155" t="str">
        <f>IF(Proc[[#This Row],[Author]]="Marcela Urrego",VLOOKUP(LEFT(Proc[[#This Row],[Requested]],1),Table3[#All],2,0),VLOOKUP(Proc[[#This Row],[Author]],Table4[],2,0))</f>
        <v>HC</v>
      </c>
      <c r="L11462" s="155"/>
      <c r="M11462" s="140">
        <v>46139</v>
      </c>
      <c r="N11462" s="140"/>
      <c r="O11462" s="140"/>
      <c r="P11462" s="140" t="str">
        <f ca="1">IF(Proc[[#This Row],[DaysAgeing]]&gt;5,"yep","on track")</f>
        <v>on track</v>
      </c>
      <c r="Q11462" s="2">
        <f ca="1">IF(Proc[[#This Row],[DateClosed]]="",ABS(NETWORKDAYS(Proc[[#This Row],[DateOpened]],TODAY()))-1,ABS(NETWORKDAYS(Proc[[#This Row],[DateOpened]],Proc[[#This Row],[DateClosed]]))-1)</f>
        <v>1</v>
      </c>
      <c r="R11462" s="140" t="s">
        <v>7402</v>
      </c>
      <c r="S11462" s="155"/>
      <c r="T11462" s="155"/>
    </row>
    <row r="11463" spans="1:20" hidden="1">
      <c r="A11463" t="s">
        <v>13817</v>
      </c>
      <c r="B11463" s="155" t="str">
        <f>IFERROR(VLOOKUP(Proc[[#This Row],[App]],Table2[],3,0),"open")</f>
        <v>open</v>
      </c>
      <c r="C11463" s="164" t="s">
        <v>369</v>
      </c>
      <c r="D11463" t="s">
        <v>13821</v>
      </c>
      <c r="E11463" t="s">
        <v>11804</v>
      </c>
      <c r="F11463" s="155" t="s">
        <v>11804</v>
      </c>
      <c r="G11463" s="164" t="s">
        <v>400</v>
      </c>
      <c r="H11463" s="155" t="str">
        <f>IF(Proc[[#This Row],[type]]="LFF (MDG-F)",MID(Proc[[#This Row],[Obj]],13,10),"")</f>
        <v/>
      </c>
      <c r="J11463" s="155" t="b">
        <f>Proc[[#This Row],[Requested]]=Proc[[#This Row],[CurrentParent]]</f>
        <v>1</v>
      </c>
      <c r="K11463" s="155" t="str">
        <f>IF(Proc[[#This Row],[Author]]="Marcela Urrego",VLOOKUP(LEFT(Proc[[#This Row],[Requested]],1),Table3[#All],2,0),VLOOKUP(Proc[[#This Row],[Author]],Table4[],2,0))</f>
        <v>HC</v>
      </c>
      <c r="L11463" s="155"/>
      <c r="M11463" s="140">
        <v>46139</v>
      </c>
      <c r="N11463" s="140"/>
      <c r="O11463" s="140"/>
      <c r="P11463" s="140" t="str">
        <f ca="1">IF(Proc[[#This Row],[DaysAgeing]]&gt;5,"yep","on track")</f>
        <v>on track</v>
      </c>
      <c r="Q11463" s="2">
        <f ca="1">IF(Proc[[#This Row],[DateClosed]]="",ABS(NETWORKDAYS(Proc[[#This Row],[DateOpened]],TODAY()))-1,ABS(NETWORKDAYS(Proc[[#This Row],[DateOpened]],Proc[[#This Row],[DateClosed]]))-1)</f>
        <v>1</v>
      </c>
      <c r="R11463" s="140" t="s">
        <v>7402</v>
      </c>
      <c r="S11463" s="155"/>
      <c r="T11463" s="155"/>
    </row>
    <row r="11464" spans="1:20" hidden="1">
      <c r="A11464" t="s">
        <v>13817</v>
      </c>
      <c r="B11464" s="155" t="str">
        <f>IFERROR(VLOOKUP(Proc[[#This Row],[App]],Table2[],3,0),"open")</f>
        <v>open</v>
      </c>
      <c r="C11464" s="164" t="s">
        <v>369</v>
      </c>
      <c r="D11464" t="s">
        <v>13822</v>
      </c>
      <c r="E11464" t="s">
        <v>11804</v>
      </c>
      <c r="F11464" s="155" t="s">
        <v>11804</v>
      </c>
      <c r="G11464" s="164" t="s">
        <v>400</v>
      </c>
      <c r="H11464" s="155" t="str">
        <f>IF(Proc[[#This Row],[type]]="LFF (MDG-F)",MID(Proc[[#This Row],[Obj]],13,10),"")</f>
        <v/>
      </c>
      <c r="J11464" s="155" t="b">
        <f>Proc[[#This Row],[Requested]]=Proc[[#This Row],[CurrentParent]]</f>
        <v>1</v>
      </c>
      <c r="K11464" s="155" t="str">
        <f>IF(Proc[[#This Row],[Author]]="Marcela Urrego",VLOOKUP(LEFT(Proc[[#This Row],[Requested]],1),Table3[#All],2,0),VLOOKUP(Proc[[#This Row],[Author]],Table4[],2,0))</f>
        <v>HC</v>
      </c>
      <c r="L11464" s="155"/>
      <c r="M11464" s="140">
        <v>46139</v>
      </c>
      <c r="N11464" s="140"/>
      <c r="O11464" s="140"/>
      <c r="P11464" s="140" t="str">
        <f ca="1">IF(Proc[[#This Row],[DaysAgeing]]&gt;5,"yep","on track")</f>
        <v>on track</v>
      </c>
      <c r="Q11464" s="2">
        <f ca="1">IF(Proc[[#This Row],[DateClosed]]="",ABS(NETWORKDAYS(Proc[[#This Row],[DateOpened]],TODAY()))-1,ABS(NETWORKDAYS(Proc[[#This Row],[DateOpened]],Proc[[#This Row],[DateClosed]]))-1)</f>
        <v>1</v>
      </c>
      <c r="R11464" s="140" t="s">
        <v>7402</v>
      </c>
      <c r="S11464" s="155"/>
      <c r="T11464" s="155"/>
    </row>
    <row r="11465" spans="1:20" hidden="1">
      <c r="A11465" t="s">
        <v>13817</v>
      </c>
      <c r="B11465" s="155" t="str">
        <f>IFERROR(VLOOKUP(Proc[[#This Row],[App]],Table2[],3,0),"open")</f>
        <v>open</v>
      </c>
      <c r="C11465" s="164" t="s">
        <v>369</v>
      </c>
      <c r="D11465" t="s">
        <v>13823</v>
      </c>
      <c r="E11465" t="s">
        <v>13849</v>
      </c>
      <c r="F11465" s="155" t="s">
        <v>13849</v>
      </c>
      <c r="G11465" s="164" t="s">
        <v>400</v>
      </c>
      <c r="H11465" s="155" t="str">
        <f>IF(Proc[[#This Row],[type]]="LFF (MDG-F)",MID(Proc[[#This Row],[Obj]],13,10),"")</f>
        <v/>
      </c>
      <c r="J11465" s="155" t="b">
        <f>Proc[[#This Row],[Requested]]=Proc[[#This Row],[CurrentParent]]</f>
        <v>1</v>
      </c>
      <c r="K11465" s="155" t="str">
        <f>IF(Proc[[#This Row],[Author]]="Marcela Urrego",VLOOKUP(LEFT(Proc[[#This Row],[Requested]],1),Table3[#All],2,0),VLOOKUP(Proc[[#This Row],[Author]],Table4[],2,0))</f>
        <v>HC</v>
      </c>
      <c r="L11465" s="155"/>
      <c r="M11465" s="140">
        <v>46139</v>
      </c>
      <c r="N11465" s="140"/>
      <c r="O11465" s="140"/>
      <c r="P11465" s="140" t="str">
        <f ca="1">IF(Proc[[#This Row],[DaysAgeing]]&gt;5,"yep","on track")</f>
        <v>on track</v>
      </c>
      <c r="Q11465" s="2">
        <f ca="1">IF(Proc[[#This Row],[DateClosed]]="",ABS(NETWORKDAYS(Proc[[#This Row],[DateOpened]],TODAY()))-1,ABS(NETWORKDAYS(Proc[[#This Row],[DateOpened]],Proc[[#This Row],[DateClosed]]))-1)</f>
        <v>1</v>
      </c>
      <c r="R11465" s="140" t="s">
        <v>7402</v>
      </c>
      <c r="S11465" s="155"/>
      <c r="T11465" s="155"/>
    </row>
    <row r="11466" spans="1:20">
      <c r="A11466" t="s">
        <v>13817</v>
      </c>
      <c r="B11466" s="155" t="str">
        <f>IFERROR(VLOOKUP(Proc[[#This Row],[App]],Table2[],3,0),"open")</f>
        <v>open</v>
      </c>
      <c r="C11466" s="164" t="s">
        <v>370</v>
      </c>
      <c r="D11466" t="s">
        <v>13824</v>
      </c>
      <c r="E11466" t="s">
        <v>11804</v>
      </c>
      <c r="F11466" s="155" t="s">
        <v>1823</v>
      </c>
      <c r="G11466" t="s">
        <v>406</v>
      </c>
      <c r="H11466" s="155" t="str">
        <f>IF(Proc[[#This Row],[type]]="LFF (MDG-F)",MID(Proc[[#This Row],[Obj]],13,10),"")</f>
        <v>ES50GBT360</v>
      </c>
      <c r="J11466" s="155" t="b">
        <f>Proc[[#This Row],[Requested]]=Proc[[#This Row],[CurrentParent]]</f>
        <v>0</v>
      </c>
      <c r="K11466" s="155" t="str">
        <f>IF(Proc[[#This Row],[Author]]="Marcela Urrego",VLOOKUP(LEFT(Proc[[#This Row],[Requested]],1),Table3[#All],2,0),VLOOKUP(Proc[[#This Row],[Author]],Table4[],2,0))</f>
        <v>HC</v>
      </c>
      <c r="L11466" s="155"/>
      <c r="M11466" s="140">
        <v>46139</v>
      </c>
      <c r="N11466" s="140"/>
      <c r="O11466" s="140"/>
      <c r="P11466" s="140" t="str">
        <f ca="1">IF(Proc[[#This Row],[DaysAgeing]]&gt;5,"yep","on track")</f>
        <v>on track</v>
      </c>
      <c r="Q11466" s="2">
        <f ca="1">IF(Proc[[#This Row],[DateClosed]]="",ABS(NETWORKDAYS(Proc[[#This Row],[DateOpened]],TODAY()))-1,ABS(NETWORKDAYS(Proc[[#This Row],[DateOpened]],Proc[[#This Row],[DateClosed]]))-1)</f>
        <v>1</v>
      </c>
      <c r="R11466" s="140" t="s">
        <v>7402</v>
      </c>
      <c r="S11466" s="155"/>
      <c r="T11466" s="155"/>
    </row>
    <row r="11467" spans="1:20">
      <c r="A11467" t="s">
        <v>13817</v>
      </c>
      <c r="B11467" s="155" t="str">
        <f>IFERROR(VLOOKUP(Proc[[#This Row],[App]],Table2[],3,0),"open")</f>
        <v>open</v>
      </c>
      <c r="C11467" s="164" t="s">
        <v>370</v>
      </c>
      <c r="D11467" t="s">
        <v>13825</v>
      </c>
      <c r="E11467" t="s">
        <v>11804</v>
      </c>
      <c r="F11467" s="155" t="s">
        <v>1823</v>
      </c>
      <c r="G11467" s="164" t="s">
        <v>406</v>
      </c>
      <c r="H11467" s="155" t="str">
        <f>IF(Proc[[#This Row],[type]]="LFF (MDG-F)",MID(Proc[[#This Row],[Obj]],13,10),"")</f>
        <v>IT50GIT110</v>
      </c>
      <c r="J11467" s="155" t="b">
        <f>Proc[[#This Row],[Requested]]=Proc[[#This Row],[CurrentParent]]</f>
        <v>0</v>
      </c>
      <c r="K11467" s="155" t="str">
        <f>IF(Proc[[#This Row],[Author]]="Marcela Urrego",VLOOKUP(LEFT(Proc[[#This Row],[Requested]],1),Table3[#All],2,0),VLOOKUP(Proc[[#This Row],[Author]],Table4[],2,0))</f>
        <v>HC</v>
      </c>
      <c r="L11467" s="155"/>
      <c r="M11467" s="140">
        <v>46139</v>
      </c>
      <c r="N11467" s="140"/>
      <c r="O11467" s="140"/>
      <c r="P11467" s="140" t="str">
        <f ca="1">IF(Proc[[#This Row],[DaysAgeing]]&gt;5,"yep","on track")</f>
        <v>on track</v>
      </c>
      <c r="Q11467" s="2">
        <f ca="1">IF(Proc[[#This Row],[DateClosed]]="",ABS(NETWORKDAYS(Proc[[#This Row],[DateOpened]],TODAY()))-1,ABS(NETWORKDAYS(Proc[[#This Row],[DateOpened]],Proc[[#This Row],[DateClosed]]))-1)</f>
        <v>1</v>
      </c>
      <c r="R11467" s="140" t="s">
        <v>7402</v>
      </c>
      <c r="S11467" s="155"/>
      <c r="T11467" s="155"/>
    </row>
    <row r="11468" spans="1:20" hidden="1">
      <c r="A11468" t="s">
        <v>13817</v>
      </c>
      <c r="B11468" s="155" t="str">
        <f>IFERROR(VLOOKUP(Proc[[#This Row],[App]],Table2[],3,0),"open")</f>
        <v>open</v>
      </c>
      <c r="C11468" s="164" t="s">
        <v>369</v>
      </c>
      <c r="D11468" t="s">
        <v>13826</v>
      </c>
      <c r="E11468" t="s">
        <v>1043</v>
      </c>
      <c r="F11468" s="155" t="s">
        <v>1043</v>
      </c>
      <c r="G11468" s="164" t="s">
        <v>400</v>
      </c>
      <c r="H11468" s="155" t="str">
        <f>IF(Proc[[#This Row],[type]]="LFF (MDG-F)",MID(Proc[[#This Row],[Obj]],13,10),"")</f>
        <v/>
      </c>
      <c r="J11468" s="155" t="b">
        <f>Proc[[#This Row],[Requested]]=Proc[[#This Row],[CurrentParent]]</f>
        <v>1</v>
      </c>
      <c r="K11468" s="155" t="str">
        <f>IF(Proc[[#This Row],[Author]]="Marcela Urrego",VLOOKUP(LEFT(Proc[[#This Row],[Requested]],1),Table3[#All],2,0),VLOOKUP(Proc[[#This Row],[Author]],Table4[],2,0))</f>
        <v>HC</v>
      </c>
      <c r="L11468" s="155"/>
      <c r="M11468" s="140">
        <v>46139</v>
      </c>
      <c r="N11468" s="140"/>
      <c r="O11468" s="140"/>
      <c r="P11468" s="140" t="str">
        <f ca="1">IF(Proc[[#This Row],[DaysAgeing]]&gt;5,"yep","on track")</f>
        <v>on track</v>
      </c>
      <c r="Q11468" s="2">
        <f ca="1">IF(Proc[[#This Row],[DateClosed]]="",ABS(NETWORKDAYS(Proc[[#This Row],[DateOpened]],TODAY()))-1,ABS(NETWORKDAYS(Proc[[#This Row],[DateOpened]],Proc[[#This Row],[DateClosed]]))-1)</f>
        <v>1</v>
      </c>
      <c r="R11468" s="140" t="s">
        <v>7402</v>
      </c>
      <c r="S11468" s="155"/>
      <c r="T11468" s="155"/>
    </row>
    <row r="11469" spans="1:20" hidden="1">
      <c r="A11469" t="s">
        <v>13817</v>
      </c>
      <c r="B11469" s="155" t="str">
        <f>IFERROR(VLOOKUP(Proc[[#This Row],[App]],Table2[],3,0),"open")</f>
        <v>open</v>
      </c>
      <c r="C11469" s="164" t="s">
        <v>369</v>
      </c>
      <c r="D11469" t="s">
        <v>13827</v>
      </c>
      <c r="E11469" t="s">
        <v>11804</v>
      </c>
      <c r="F11469" s="155" t="s">
        <v>11804</v>
      </c>
      <c r="G11469" s="164" t="s">
        <v>400</v>
      </c>
      <c r="H11469" s="155" t="str">
        <f>IF(Proc[[#This Row],[type]]="LFF (MDG-F)",MID(Proc[[#This Row],[Obj]],13,10),"")</f>
        <v/>
      </c>
      <c r="J11469" s="155" t="b">
        <f>Proc[[#This Row],[Requested]]=Proc[[#This Row],[CurrentParent]]</f>
        <v>1</v>
      </c>
      <c r="K11469" s="155" t="str">
        <f>IF(Proc[[#This Row],[Author]]="Marcela Urrego",VLOOKUP(LEFT(Proc[[#This Row],[Requested]],1),Table3[#All],2,0),VLOOKUP(Proc[[#This Row],[Author]],Table4[],2,0))</f>
        <v>HC</v>
      </c>
      <c r="L11469" s="155"/>
      <c r="M11469" s="140">
        <v>46139</v>
      </c>
      <c r="N11469" s="140"/>
      <c r="O11469" s="140"/>
      <c r="P11469" s="140" t="str">
        <f ca="1">IF(Proc[[#This Row],[DaysAgeing]]&gt;5,"yep","on track")</f>
        <v>on track</v>
      </c>
      <c r="Q11469" s="2">
        <f ca="1">IF(Proc[[#This Row],[DateClosed]]="",ABS(NETWORKDAYS(Proc[[#This Row],[DateOpened]],TODAY()))-1,ABS(NETWORKDAYS(Proc[[#This Row],[DateOpened]],Proc[[#This Row],[DateClosed]]))-1)</f>
        <v>1</v>
      </c>
      <c r="R11469" s="140" t="s">
        <v>7402</v>
      </c>
      <c r="S11469" s="155"/>
      <c r="T11469" s="155"/>
    </row>
    <row r="11470" spans="1:20" hidden="1">
      <c r="A11470" t="s">
        <v>13817</v>
      </c>
      <c r="B11470" s="155" t="str">
        <f>IFERROR(VLOOKUP(Proc[[#This Row],[App]],Table2[],3,0),"open")</f>
        <v>open</v>
      </c>
      <c r="C11470" s="164" t="s">
        <v>369</v>
      </c>
      <c r="D11470" t="s">
        <v>13828</v>
      </c>
      <c r="E11470" t="s">
        <v>13850</v>
      </c>
      <c r="F11470" s="155" t="s">
        <v>13850</v>
      </c>
      <c r="G11470" s="164" t="s">
        <v>400</v>
      </c>
      <c r="H11470" s="155" t="str">
        <f>IF(Proc[[#This Row],[type]]="LFF (MDG-F)",MID(Proc[[#This Row],[Obj]],13,10),"")</f>
        <v/>
      </c>
      <c r="J11470" s="155" t="b">
        <f>Proc[[#This Row],[Requested]]=Proc[[#This Row],[CurrentParent]]</f>
        <v>1</v>
      </c>
      <c r="K11470" s="155" t="str">
        <f>IF(Proc[[#This Row],[Author]]="Marcela Urrego",VLOOKUP(LEFT(Proc[[#This Row],[Requested]],1),Table3[#All],2,0),VLOOKUP(Proc[[#This Row],[Author]],Table4[],2,0))</f>
        <v>HC</v>
      </c>
      <c r="L11470" s="155"/>
      <c r="M11470" s="140">
        <v>46139</v>
      </c>
      <c r="N11470" s="140"/>
      <c r="O11470" s="140"/>
      <c r="P11470" s="140" t="str">
        <f ca="1">IF(Proc[[#This Row],[DaysAgeing]]&gt;5,"yep","on track")</f>
        <v>on track</v>
      </c>
      <c r="Q11470" s="2">
        <f ca="1">IF(Proc[[#This Row],[DateClosed]]="",ABS(NETWORKDAYS(Proc[[#This Row],[DateOpened]],TODAY()))-1,ABS(NETWORKDAYS(Proc[[#This Row],[DateOpened]],Proc[[#This Row],[DateClosed]]))-1)</f>
        <v>1</v>
      </c>
      <c r="R11470" s="140" t="s">
        <v>7402</v>
      </c>
      <c r="S11470" s="155"/>
      <c r="T11470" s="155"/>
    </row>
    <row r="11471" spans="1:20" hidden="1">
      <c r="A11471" t="s">
        <v>13817</v>
      </c>
      <c r="B11471" s="155" t="str">
        <f>IFERROR(VLOOKUP(Proc[[#This Row],[App]],Table2[],3,0),"open")</f>
        <v>open</v>
      </c>
      <c r="C11471" s="164" t="s">
        <v>369</v>
      </c>
      <c r="D11471" t="s">
        <v>13829</v>
      </c>
      <c r="E11471" t="s">
        <v>13850</v>
      </c>
      <c r="F11471" s="155" t="s">
        <v>13850</v>
      </c>
      <c r="G11471" s="164" t="s">
        <v>400</v>
      </c>
      <c r="H11471" s="155" t="str">
        <f>IF(Proc[[#This Row],[type]]="LFF (MDG-F)",MID(Proc[[#This Row],[Obj]],13,10),"")</f>
        <v/>
      </c>
      <c r="J11471" s="155" t="b">
        <f>Proc[[#This Row],[Requested]]=Proc[[#This Row],[CurrentParent]]</f>
        <v>1</v>
      </c>
      <c r="K11471" s="155" t="str">
        <f>IF(Proc[[#This Row],[Author]]="Marcela Urrego",VLOOKUP(LEFT(Proc[[#This Row],[Requested]],1),Table3[#All],2,0),VLOOKUP(Proc[[#This Row],[Author]],Table4[],2,0))</f>
        <v>HC</v>
      </c>
      <c r="L11471" s="155"/>
      <c r="M11471" s="140">
        <v>46139</v>
      </c>
      <c r="N11471" s="140"/>
      <c r="O11471" s="140"/>
      <c r="P11471" s="140" t="str">
        <f ca="1">IF(Proc[[#This Row],[DaysAgeing]]&gt;5,"yep","on track")</f>
        <v>on track</v>
      </c>
      <c r="Q11471" s="2">
        <f ca="1">IF(Proc[[#This Row],[DateClosed]]="",ABS(NETWORKDAYS(Proc[[#This Row],[DateOpened]],TODAY()))-1,ABS(NETWORKDAYS(Proc[[#This Row],[DateOpened]],Proc[[#This Row],[DateClosed]]))-1)</f>
        <v>1</v>
      </c>
      <c r="R11471" s="140" t="s">
        <v>7402</v>
      </c>
      <c r="S11471" s="155"/>
      <c r="T11471" s="155"/>
    </row>
    <row r="11472" spans="1:20" hidden="1">
      <c r="A11472" t="s">
        <v>13817</v>
      </c>
      <c r="B11472" s="155" t="str">
        <f>IFERROR(VLOOKUP(Proc[[#This Row],[App]],Table2[],3,0),"open")</f>
        <v>open</v>
      </c>
      <c r="C11472" s="164" t="s">
        <v>369</v>
      </c>
      <c r="D11472" t="s">
        <v>13830</v>
      </c>
      <c r="E11472" t="s">
        <v>13851</v>
      </c>
      <c r="F11472" s="155" t="s">
        <v>13851</v>
      </c>
      <c r="G11472" s="164" t="s">
        <v>400</v>
      </c>
      <c r="H11472" s="155" t="str">
        <f>IF(Proc[[#This Row],[type]]="LFF (MDG-F)",MID(Proc[[#This Row],[Obj]],13,10),"")</f>
        <v/>
      </c>
      <c r="J11472" s="155" t="b">
        <f>Proc[[#This Row],[Requested]]=Proc[[#This Row],[CurrentParent]]</f>
        <v>1</v>
      </c>
      <c r="K11472" s="155" t="str">
        <f>IF(Proc[[#This Row],[Author]]="Marcela Urrego",VLOOKUP(LEFT(Proc[[#This Row],[Requested]],1),Table3[#All],2,0),VLOOKUP(Proc[[#This Row],[Author]],Table4[],2,0))</f>
        <v>HC</v>
      </c>
      <c r="L11472" s="155"/>
      <c r="M11472" s="140">
        <v>46139</v>
      </c>
      <c r="N11472" s="140"/>
      <c r="O11472" s="140"/>
      <c r="P11472" s="140" t="str">
        <f ca="1">IF(Proc[[#This Row],[DaysAgeing]]&gt;5,"yep","on track")</f>
        <v>on track</v>
      </c>
      <c r="Q11472" s="2">
        <f ca="1">IF(Proc[[#This Row],[DateClosed]]="",ABS(NETWORKDAYS(Proc[[#This Row],[DateOpened]],TODAY()))-1,ABS(NETWORKDAYS(Proc[[#This Row],[DateOpened]],Proc[[#This Row],[DateClosed]]))-1)</f>
        <v>1</v>
      </c>
      <c r="R11472" s="140" t="s">
        <v>7402</v>
      </c>
      <c r="S11472" s="155"/>
      <c r="T11472" s="155"/>
    </row>
    <row r="11473" spans="1:20" hidden="1">
      <c r="A11473" t="s">
        <v>13817</v>
      </c>
      <c r="B11473" s="155" t="str">
        <f>IFERROR(VLOOKUP(Proc[[#This Row],[App]],Table2[],3,0),"open")</f>
        <v>open</v>
      </c>
      <c r="C11473" s="164" t="s">
        <v>369</v>
      </c>
      <c r="D11473" t="s">
        <v>13831</v>
      </c>
      <c r="E11473" t="s">
        <v>13851</v>
      </c>
      <c r="F11473" s="155" t="s">
        <v>13851</v>
      </c>
      <c r="G11473" s="164" t="s">
        <v>400</v>
      </c>
      <c r="H11473" s="155" t="str">
        <f>IF(Proc[[#This Row],[type]]="LFF (MDG-F)",MID(Proc[[#This Row],[Obj]],13,10),"")</f>
        <v/>
      </c>
      <c r="J11473" s="155" t="b">
        <f>Proc[[#This Row],[Requested]]=Proc[[#This Row],[CurrentParent]]</f>
        <v>1</v>
      </c>
      <c r="K11473" s="155" t="str">
        <f>IF(Proc[[#This Row],[Author]]="Marcela Urrego",VLOOKUP(LEFT(Proc[[#This Row],[Requested]],1),Table3[#All],2,0),VLOOKUP(Proc[[#This Row],[Author]],Table4[],2,0))</f>
        <v>HC</v>
      </c>
      <c r="L11473" s="155"/>
      <c r="M11473" s="140">
        <v>46139</v>
      </c>
      <c r="N11473" s="140"/>
      <c r="O11473" s="140"/>
      <c r="P11473" s="140" t="str">
        <f ca="1">IF(Proc[[#This Row],[DaysAgeing]]&gt;5,"yep","on track")</f>
        <v>on track</v>
      </c>
      <c r="Q11473" s="2">
        <f ca="1">IF(Proc[[#This Row],[DateClosed]]="",ABS(NETWORKDAYS(Proc[[#This Row],[DateOpened]],TODAY()))-1,ABS(NETWORKDAYS(Proc[[#This Row],[DateOpened]],Proc[[#This Row],[DateClosed]]))-1)</f>
        <v>1</v>
      </c>
      <c r="R11473" s="140" t="s">
        <v>7402</v>
      </c>
      <c r="S11473" s="155"/>
      <c r="T11473" s="155"/>
    </row>
    <row r="11474" spans="1:20" hidden="1">
      <c r="A11474" t="s">
        <v>13817</v>
      </c>
      <c r="B11474" s="155" t="str">
        <f>IFERROR(VLOOKUP(Proc[[#This Row],[App]],Table2[],3,0),"open")</f>
        <v>open</v>
      </c>
      <c r="C11474" s="164" t="s">
        <v>369</v>
      </c>
      <c r="D11474" t="s">
        <v>13832</v>
      </c>
      <c r="E11474" t="s">
        <v>13852</v>
      </c>
      <c r="F11474" s="155" t="s">
        <v>13852</v>
      </c>
      <c r="G11474" s="164" t="s">
        <v>400</v>
      </c>
      <c r="H11474" s="155" t="str">
        <f>IF(Proc[[#This Row],[type]]="LFF (MDG-F)",MID(Proc[[#This Row],[Obj]],13,10),"")</f>
        <v/>
      </c>
      <c r="J11474" s="155" t="b">
        <f>Proc[[#This Row],[Requested]]=Proc[[#This Row],[CurrentParent]]</f>
        <v>1</v>
      </c>
      <c r="K11474" s="155" t="str">
        <f>IF(Proc[[#This Row],[Author]]="Marcela Urrego",VLOOKUP(LEFT(Proc[[#This Row],[Requested]],1),Table3[#All],2,0),VLOOKUP(Proc[[#This Row],[Author]],Table4[],2,0))</f>
        <v>HC</v>
      </c>
      <c r="L11474" s="155"/>
      <c r="M11474" s="140">
        <v>46139</v>
      </c>
      <c r="N11474" s="140"/>
      <c r="O11474" s="140"/>
      <c r="P11474" s="140" t="str">
        <f ca="1">IF(Proc[[#This Row],[DaysAgeing]]&gt;5,"yep","on track")</f>
        <v>on track</v>
      </c>
      <c r="Q11474" s="2">
        <f ca="1">IF(Proc[[#This Row],[DateClosed]]="",ABS(NETWORKDAYS(Proc[[#This Row],[DateOpened]],TODAY()))-1,ABS(NETWORKDAYS(Proc[[#This Row],[DateOpened]],Proc[[#This Row],[DateClosed]]))-1)</f>
        <v>1</v>
      </c>
      <c r="R11474" s="140" t="s">
        <v>7402</v>
      </c>
      <c r="S11474" s="155"/>
      <c r="T11474" s="155"/>
    </row>
    <row r="11475" spans="1:20" hidden="1">
      <c r="A11475" t="s">
        <v>13817</v>
      </c>
      <c r="B11475" s="155" t="str">
        <f>IFERROR(VLOOKUP(Proc[[#This Row],[App]],Table2[],3,0),"open")</f>
        <v>open</v>
      </c>
      <c r="C11475" s="164" t="s">
        <v>369</v>
      </c>
      <c r="D11475" t="s">
        <v>13833</v>
      </c>
      <c r="E11475" t="s">
        <v>11804</v>
      </c>
      <c r="F11475" s="155" t="s">
        <v>11804</v>
      </c>
      <c r="G11475" s="164" t="s">
        <v>400</v>
      </c>
      <c r="H11475" s="155" t="str">
        <f>IF(Proc[[#This Row],[type]]="LFF (MDG-F)",MID(Proc[[#This Row],[Obj]],13,10),"")</f>
        <v/>
      </c>
      <c r="J11475" s="155" t="b">
        <f>Proc[[#This Row],[Requested]]=Proc[[#This Row],[CurrentParent]]</f>
        <v>1</v>
      </c>
      <c r="K11475" s="155" t="str">
        <f>IF(Proc[[#This Row],[Author]]="Marcela Urrego",VLOOKUP(LEFT(Proc[[#This Row],[Requested]],1),Table3[#All],2,0),VLOOKUP(Proc[[#This Row],[Author]],Table4[],2,0))</f>
        <v>HC</v>
      </c>
      <c r="L11475" s="155"/>
      <c r="M11475" s="140">
        <v>46139</v>
      </c>
      <c r="N11475" s="140"/>
      <c r="O11475" s="140"/>
      <c r="P11475" s="140" t="str">
        <f ca="1">IF(Proc[[#This Row],[DaysAgeing]]&gt;5,"yep","on track")</f>
        <v>on track</v>
      </c>
      <c r="Q11475" s="2">
        <f ca="1">IF(Proc[[#This Row],[DateClosed]]="",ABS(NETWORKDAYS(Proc[[#This Row],[DateOpened]],TODAY()))-1,ABS(NETWORKDAYS(Proc[[#This Row],[DateOpened]],Proc[[#This Row],[DateClosed]]))-1)</f>
        <v>1</v>
      </c>
      <c r="R11475" s="140" t="s">
        <v>7402</v>
      </c>
      <c r="S11475" s="155"/>
      <c r="T11475" s="155"/>
    </row>
    <row r="11476" spans="1:20" hidden="1">
      <c r="A11476" t="s">
        <v>13817</v>
      </c>
      <c r="B11476" s="155" t="str">
        <f>IFERROR(VLOOKUP(Proc[[#This Row],[App]],Table2[],3,0),"open")</f>
        <v>open</v>
      </c>
      <c r="C11476" s="164" t="s">
        <v>369</v>
      </c>
      <c r="D11476" t="s">
        <v>13834</v>
      </c>
      <c r="E11476" t="s">
        <v>11804</v>
      </c>
      <c r="F11476" s="155" t="s">
        <v>11804</v>
      </c>
      <c r="G11476" s="164" t="s">
        <v>400</v>
      </c>
      <c r="H11476" s="155" t="str">
        <f>IF(Proc[[#This Row],[type]]="LFF (MDG-F)",MID(Proc[[#This Row],[Obj]],13,10),"")</f>
        <v/>
      </c>
      <c r="J11476" s="155" t="b">
        <f>Proc[[#This Row],[Requested]]=Proc[[#This Row],[CurrentParent]]</f>
        <v>1</v>
      </c>
      <c r="K11476" s="155" t="str">
        <f>IF(Proc[[#This Row],[Author]]="Marcela Urrego",VLOOKUP(LEFT(Proc[[#This Row],[Requested]],1),Table3[#All],2,0),VLOOKUP(Proc[[#This Row],[Author]],Table4[],2,0))</f>
        <v>HC</v>
      </c>
      <c r="L11476" s="155"/>
      <c r="M11476" s="140">
        <v>46139</v>
      </c>
      <c r="N11476" s="140"/>
      <c r="O11476" s="140"/>
      <c r="P11476" s="140" t="str">
        <f ca="1">IF(Proc[[#This Row],[DaysAgeing]]&gt;5,"yep","on track")</f>
        <v>on track</v>
      </c>
      <c r="Q11476" s="2">
        <f ca="1">IF(Proc[[#This Row],[DateClosed]]="",ABS(NETWORKDAYS(Proc[[#This Row],[DateOpened]],TODAY()))-1,ABS(NETWORKDAYS(Proc[[#This Row],[DateOpened]],Proc[[#This Row],[DateClosed]]))-1)</f>
        <v>1</v>
      </c>
      <c r="R11476" s="140" t="s">
        <v>7402</v>
      </c>
      <c r="S11476" s="155"/>
      <c r="T11476" s="155"/>
    </row>
    <row r="11477" spans="1:20" hidden="1">
      <c r="A11477" t="s">
        <v>13817</v>
      </c>
      <c r="B11477" s="155" t="str">
        <f>IFERROR(VLOOKUP(Proc[[#This Row],[App]],Table2[],3,0),"open")</f>
        <v>open</v>
      </c>
      <c r="C11477" s="164" t="s">
        <v>369</v>
      </c>
      <c r="D11477" t="s">
        <v>13835</v>
      </c>
      <c r="E11477" t="s">
        <v>7451</v>
      </c>
      <c r="F11477" s="155" t="s">
        <v>7451</v>
      </c>
      <c r="G11477" s="164" t="s">
        <v>400</v>
      </c>
      <c r="H11477" s="155" t="str">
        <f>IF(Proc[[#This Row],[type]]="LFF (MDG-F)",MID(Proc[[#This Row],[Obj]],13,10),"")</f>
        <v/>
      </c>
      <c r="J11477" s="155" t="b">
        <f>Proc[[#This Row],[Requested]]=Proc[[#This Row],[CurrentParent]]</f>
        <v>1</v>
      </c>
      <c r="K11477" s="155" t="str">
        <f>IF(Proc[[#This Row],[Author]]="Marcela Urrego",VLOOKUP(LEFT(Proc[[#This Row],[Requested]],1),Table3[#All],2,0),VLOOKUP(Proc[[#This Row],[Author]],Table4[],2,0))</f>
        <v>HC</v>
      </c>
      <c r="L11477" s="155"/>
      <c r="M11477" s="140">
        <v>46139</v>
      </c>
      <c r="N11477" s="140"/>
      <c r="O11477" s="140"/>
      <c r="P11477" s="140" t="str">
        <f ca="1">IF(Proc[[#This Row],[DaysAgeing]]&gt;5,"yep","on track")</f>
        <v>on track</v>
      </c>
      <c r="Q11477" s="2">
        <f ca="1">IF(Proc[[#This Row],[DateClosed]]="",ABS(NETWORKDAYS(Proc[[#This Row],[DateOpened]],TODAY()))-1,ABS(NETWORKDAYS(Proc[[#This Row],[DateOpened]],Proc[[#This Row],[DateClosed]]))-1)</f>
        <v>1</v>
      </c>
      <c r="R11477" s="140" t="s">
        <v>7402</v>
      </c>
      <c r="S11477" s="155"/>
      <c r="T11477" s="155"/>
    </row>
    <row r="11478" spans="1:20" hidden="1">
      <c r="A11478" t="s">
        <v>13817</v>
      </c>
      <c r="B11478" s="155" t="str">
        <f>IFERROR(VLOOKUP(Proc[[#This Row],[App]],Table2[],3,0),"open")</f>
        <v>open</v>
      </c>
      <c r="C11478" s="164" t="s">
        <v>377</v>
      </c>
      <c r="D11478" t="s">
        <v>13836</v>
      </c>
      <c r="E11478" t="s">
        <v>805</v>
      </c>
      <c r="F11478" s="155"/>
      <c r="G11478" s="164" t="s">
        <v>400</v>
      </c>
      <c r="H11478" s="155" t="str">
        <f>IF(Proc[[#This Row],[type]]="LFF (MDG-F)",MID(Proc[[#This Row],[Obj]],13,10),"")</f>
        <v/>
      </c>
      <c r="J11478" s="155" t="b">
        <f>Proc[[#This Row],[Requested]]=Proc[[#This Row],[CurrentParent]]</f>
        <v>0</v>
      </c>
      <c r="K11478" s="155" t="str">
        <f>IF(Proc[[#This Row],[Author]]="Marcela Urrego",VLOOKUP(LEFT(Proc[[#This Row],[Requested]],1),Table3[#All],2,0),VLOOKUP(Proc[[#This Row],[Author]],Table4[],2,0))</f>
        <v>HC</v>
      </c>
      <c r="L11478" s="155"/>
      <c r="M11478" s="140">
        <v>46139</v>
      </c>
      <c r="N11478" s="140"/>
      <c r="O11478" s="140"/>
      <c r="P11478" s="140" t="str">
        <f ca="1">IF(Proc[[#This Row],[DaysAgeing]]&gt;5,"yep","on track")</f>
        <v>on track</v>
      </c>
      <c r="Q11478" s="2">
        <f ca="1">IF(Proc[[#This Row],[DateClosed]]="",ABS(NETWORKDAYS(Proc[[#This Row],[DateOpened]],TODAY()))-1,ABS(NETWORKDAYS(Proc[[#This Row],[DateOpened]],Proc[[#This Row],[DateClosed]]))-1)</f>
        <v>1</v>
      </c>
      <c r="R11478" s="140" t="s">
        <v>7402</v>
      </c>
      <c r="S11478" s="155"/>
      <c r="T11478" s="155"/>
    </row>
    <row r="11479" spans="1:20" hidden="1">
      <c r="A11479" t="s">
        <v>13817</v>
      </c>
      <c r="B11479" s="155" t="str">
        <f>IFERROR(VLOOKUP(Proc[[#This Row],[App]],Table2[],3,0),"open")</f>
        <v>open</v>
      </c>
      <c r="C11479" s="164" t="s">
        <v>369</v>
      </c>
      <c r="D11479" t="s">
        <v>13837</v>
      </c>
      <c r="E11479" t="s">
        <v>11804</v>
      </c>
      <c r="F11479" s="155" t="s">
        <v>11804</v>
      </c>
      <c r="G11479" s="164" t="s">
        <v>400</v>
      </c>
      <c r="H11479" s="155" t="str">
        <f>IF(Proc[[#This Row],[type]]="LFF (MDG-F)",MID(Proc[[#This Row],[Obj]],13,10),"")</f>
        <v/>
      </c>
      <c r="J11479" s="155" t="b">
        <f>Proc[[#This Row],[Requested]]=Proc[[#This Row],[CurrentParent]]</f>
        <v>1</v>
      </c>
      <c r="K11479" s="155" t="str">
        <f>IF(Proc[[#This Row],[Author]]="Marcela Urrego",VLOOKUP(LEFT(Proc[[#This Row],[Requested]],1),Table3[#All],2,0),VLOOKUP(Proc[[#This Row],[Author]],Table4[],2,0))</f>
        <v>HC</v>
      </c>
      <c r="L11479" s="155"/>
      <c r="M11479" s="140">
        <v>46139</v>
      </c>
      <c r="N11479" s="140"/>
      <c r="O11479" s="140"/>
      <c r="P11479" s="140" t="str">
        <f ca="1">IF(Proc[[#This Row],[DaysAgeing]]&gt;5,"yep","on track")</f>
        <v>on track</v>
      </c>
      <c r="Q11479" s="2">
        <f ca="1">IF(Proc[[#This Row],[DateClosed]]="",ABS(NETWORKDAYS(Proc[[#This Row],[DateOpened]],TODAY()))-1,ABS(NETWORKDAYS(Proc[[#This Row],[DateOpened]],Proc[[#This Row],[DateClosed]]))-1)</f>
        <v>1</v>
      </c>
      <c r="R11479" s="140" t="s">
        <v>7402</v>
      </c>
      <c r="S11479" s="155"/>
      <c r="T11479" s="155"/>
    </row>
    <row r="11480" spans="1:20" hidden="1">
      <c r="A11480" t="s">
        <v>13817</v>
      </c>
      <c r="B11480" s="155" t="str">
        <f>IFERROR(VLOOKUP(Proc[[#This Row],[App]],Table2[],3,0),"open")</f>
        <v>open</v>
      </c>
      <c r="C11480" s="164" t="s">
        <v>369</v>
      </c>
      <c r="D11480" t="s">
        <v>13838</v>
      </c>
      <c r="E11480" t="s">
        <v>11804</v>
      </c>
      <c r="F11480" s="155" t="s">
        <v>11804</v>
      </c>
      <c r="G11480" s="164" t="s">
        <v>400</v>
      </c>
      <c r="H11480" s="155" t="str">
        <f>IF(Proc[[#This Row],[type]]="LFF (MDG-F)",MID(Proc[[#This Row],[Obj]],13,10),"")</f>
        <v/>
      </c>
      <c r="J11480" s="155" t="b">
        <f>Proc[[#This Row],[Requested]]=Proc[[#This Row],[CurrentParent]]</f>
        <v>1</v>
      </c>
      <c r="K11480" s="155" t="str">
        <f>IF(Proc[[#This Row],[Author]]="Marcela Urrego",VLOOKUP(LEFT(Proc[[#This Row],[Requested]],1),Table3[#All],2,0),VLOOKUP(Proc[[#This Row],[Author]],Table4[],2,0))</f>
        <v>HC</v>
      </c>
      <c r="L11480" s="155"/>
      <c r="M11480" s="140">
        <v>46139</v>
      </c>
      <c r="N11480" s="140"/>
      <c r="O11480" s="140"/>
      <c r="P11480" s="140" t="str">
        <f ca="1">IF(Proc[[#This Row],[DaysAgeing]]&gt;5,"yep","on track")</f>
        <v>on track</v>
      </c>
      <c r="Q11480" s="2">
        <f ca="1">IF(Proc[[#This Row],[DateClosed]]="",ABS(NETWORKDAYS(Proc[[#This Row],[DateOpened]],TODAY()))-1,ABS(NETWORKDAYS(Proc[[#This Row],[DateOpened]],Proc[[#This Row],[DateClosed]]))-1)</f>
        <v>1</v>
      </c>
      <c r="R11480" s="140" t="s">
        <v>7402</v>
      </c>
      <c r="S11480" s="155"/>
      <c r="T11480" s="155"/>
    </row>
    <row r="11481" spans="1:20" hidden="1">
      <c r="A11481" t="s">
        <v>13817</v>
      </c>
      <c r="B11481" s="155" t="str">
        <f>IFERROR(VLOOKUP(Proc[[#This Row],[App]],Table2[],3,0),"open")</f>
        <v>open</v>
      </c>
      <c r="C11481" s="164" t="s">
        <v>369</v>
      </c>
      <c r="D11481" t="s">
        <v>13839</v>
      </c>
      <c r="E11481" t="s">
        <v>11804</v>
      </c>
      <c r="F11481" s="155" t="s">
        <v>11804</v>
      </c>
      <c r="G11481" s="164" t="s">
        <v>400</v>
      </c>
      <c r="H11481" s="155" t="str">
        <f>IF(Proc[[#This Row],[type]]="LFF (MDG-F)",MID(Proc[[#This Row],[Obj]],13,10),"")</f>
        <v/>
      </c>
      <c r="J11481" s="155" t="b">
        <f>Proc[[#This Row],[Requested]]=Proc[[#This Row],[CurrentParent]]</f>
        <v>1</v>
      </c>
      <c r="K11481" s="155" t="str">
        <f>IF(Proc[[#This Row],[Author]]="Marcela Urrego",VLOOKUP(LEFT(Proc[[#This Row],[Requested]],1),Table3[#All],2,0),VLOOKUP(Proc[[#This Row],[Author]],Table4[],2,0))</f>
        <v>HC</v>
      </c>
      <c r="L11481" s="155"/>
      <c r="M11481" s="140">
        <v>46139</v>
      </c>
      <c r="N11481" s="140"/>
      <c r="O11481" s="140"/>
      <c r="P11481" s="140" t="str">
        <f ca="1">IF(Proc[[#This Row],[DaysAgeing]]&gt;5,"yep","on track")</f>
        <v>on track</v>
      </c>
      <c r="Q11481" s="2">
        <f ca="1">IF(Proc[[#This Row],[DateClosed]]="",ABS(NETWORKDAYS(Proc[[#This Row],[DateOpened]],TODAY()))-1,ABS(NETWORKDAYS(Proc[[#This Row],[DateOpened]],Proc[[#This Row],[DateClosed]]))-1)</f>
        <v>1</v>
      </c>
      <c r="R11481" s="140" t="s">
        <v>7402</v>
      </c>
      <c r="S11481" s="155"/>
      <c r="T11481" s="155"/>
    </row>
    <row r="11482" spans="1:20" hidden="1">
      <c r="A11482" t="s">
        <v>13817</v>
      </c>
      <c r="B11482" s="155" t="str">
        <f>IFERROR(VLOOKUP(Proc[[#This Row],[App]],Table2[],3,0),"open")</f>
        <v>open</v>
      </c>
      <c r="C11482" s="164" t="s">
        <v>369</v>
      </c>
      <c r="D11482" t="s">
        <v>13840</v>
      </c>
      <c r="E11482" t="s">
        <v>11804</v>
      </c>
      <c r="F11482" s="155" t="s">
        <v>11804</v>
      </c>
      <c r="G11482" s="164" t="s">
        <v>400</v>
      </c>
      <c r="H11482" s="155" t="str">
        <f>IF(Proc[[#This Row],[type]]="LFF (MDG-F)",MID(Proc[[#This Row],[Obj]],13,10),"")</f>
        <v/>
      </c>
      <c r="J11482" s="155" t="b">
        <f>Proc[[#This Row],[Requested]]=Proc[[#This Row],[CurrentParent]]</f>
        <v>1</v>
      </c>
      <c r="K11482" s="155" t="str">
        <f>IF(Proc[[#This Row],[Author]]="Marcela Urrego",VLOOKUP(LEFT(Proc[[#This Row],[Requested]],1),Table3[#All],2,0),VLOOKUP(Proc[[#This Row],[Author]],Table4[],2,0))</f>
        <v>HC</v>
      </c>
      <c r="L11482" s="155"/>
      <c r="M11482" s="140">
        <v>46139</v>
      </c>
      <c r="N11482" s="140"/>
      <c r="O11482" s="140"/>
      <c r="P11482" s="140" t="str">
        <f ca="1">IF(Proc[[#This Row],[DaysAgeing]]&gt;5,"yep","on track")</f>
        <v>on track</v>
      </c>
      <c r="Q11482" s="2">
        <f ca="1">IF(Proc[[#This Row],[DateClosed]]="",ABS(NETWORKDAYS(Proc[[#This Row],[DateOpened]],TODAY()))-1,ABS(NETWORKDAYS(Proc[[#This Row],[DateOpened]],Proc[[#This Row],[DateClosed]]))-1)</f>
        <v>1</v>
      </c>
      <c r="R11482" s="140" t="s">
        <v>7402</v>
      </c>
      <c r="S11482" s="155"/>
      <c r="T11482" s="155"/>
    </row>
    <row r="11483" spans="1:20" hidden="1">
      <c r="A11483" t="s">
        <v>13817</v>
      </c>
      <c r="B11483" s="155" t="str">
        <f>IFERROR(VLOOKUP(Proc[[#This Row],[App]],Table2[],3,0),"open")</f>
        <v>open</v>
      </c>
      <c r="C11483" s="164" t="s">
        <v>369</v>
      </c>
      <c r="D11483" t="s">
        <v>13841</v>
      </c>
      <c r="E11483" t="s">
        <v>11804</v>
      </c>
      <c r="F11483" s="155" t="s">
        <v>11804</v>
      </c>
      <c r="G11483" s="164" t="s">
        <v>400</v>
      </c>
      <c r="H11483" s="155" t="str">
        <f>IF(Proc[[#This Row],[type]]="LFF (MDG-F)",MID(Proc[[#This Row],[Obj]],13,10),"")</f>
        <v/>
      </c>
      <c r="J11483" s="155" t="b">
        <f>Proc[[#This Row],[Requested]]=Proc[[#This Row],[CurrentParent]]</f>
        <v>1</v>
      </c>
      <c r="K11483" s="155" t="str">
        <f>IF(Proc[[#This Row],[Author]]="Marcela Urrego",VLOOKUP(LEFT(Proc[[#This Row],[Requested]],1),Table3[#All],2,0),VLOOKUP(Proc[[#This Row],[Author]],Table4[],2,0))</f>
        <v>HC</v>
      </c>
      <c r="L11483" s="155"/>
      <c r="M11483" s="140">
        <v>46139</v>
      </c>
      <c r="N11483" s="140"/>
      <c r="O11483" s="140"/>
      <c r="P11483" s="140" t="str">
        <f ca="1">IF(Proc[[#This Row],[DaysAgeing]]&gt;5,"yep","on track")</f>
        <v>on track</v>
      </c>
      <c r="Q11483" s="2">
        <f ca="1">IF(Proc[[#This Row],[DateClosed]]="",ABS(NETWORKDAYS(Proc[[#This Row],[DateOpened]],TODAY()))-1,ABS(NETWORKDAYS(Proc[[#This Row],[DateOpened]],Proc[[#This Row],[DateClosed]]))-1)</f>
        <v>1</v>
      </c>
      <c r="R11483" s="140" t="s">
        <v>7402</v>
      </c>
      <c r="S11483" s="155"/>
      <c r="T11483" s="155"/>
    </row>
    <row r="11484" spans="1:20" hidden="1">
      <c r="A11484" t="s">
        <v>13817</v>
      </c>
      <c r="B11484" s="155" t="str">
        <f>IFERROR(VLOOKUP(Proc[[#This Row],[App]],Table2[],3,0),"open")</f>
        <v>open</v>
      </c>
      <c r="C11484" s="164" t="s">
        <v>369</v>
      </c>
      <c r="D11484" t="s">
        <v>13842</v>
      </c>
      <c r="E11484" t="s">
        <v>11804</v>
      </c>
      <c r="F11484" s="155" t="s">
        <v>11804</v>
      </c>
      <c r="G11484" s="164" t="s">
        <v>400</v>
      </c>
      <c r="H11484" s="155" t="str">
        <f>IF(Proc[[#This Row],[type]]="LFF (MDG-F)",MID(Proc[[#This Row],[Obj]],13,10),"")</f>
        <v/>
      </c>
      <c r="J11484" s="155" t="b">
        <f>Proc[[#This Row],[Requested]]=Proc[[#This Row],[CurrentParent]]</f>
        <v>1</v>
      </c>
      <c r="K11484" s="155" t="str">
        <f>IF(Proc[[#This Row],[Author]]="Marcela Urrego",VLOOKUP(LEFT(Proc[[#This Row],[Requested]],1),Table3[#All],2,0),VLOOKUP(Proc[[#This Row],[Author]],Table4[],2,0))</f>
        <v>HC</v>
      </c>
      <c r="L11484" s="155"/>
      <c r="M11484" s="140">
        <v>46139</v>
      </c>
      <c r="N11484" s="140"/>
      <c r="O11484" s="140"/>
      <c r="P11484" s="140" t="str">
        <f ca="1">IF(Proc[[#This Row],[DaysAgeing]]&gt;5,"yep","on track")</f>
        <v>on track</v>
      </c>
      <c r="Q11484" s="2">
        <f ca="1">IF(Proc[[#This Row],[DateClosed]]="",ABS(NETWORKDAYS(Proc[[#This Row],[DateOpened]],TODAY()))-1,ABS(NETWORKDAYS(Proc[[#This Row],[DateOpened]],Proc[[#This Row],[DateClosed]]))-1)</f>
        <v>1</v>
      </c>
      <c r="R11484" s="140" t="s">
        <v>7402</v>
      </c>
      <c r="S11484" s="155"/>
      <c r="T11484" s="155"/>
    </row>
    <row r="11485" spans="1:20" hidden="1">
      <c r="A11485" t="s">
        <v>13817</v>
      </c>
      <c r="B11485" s="155" t="str">
        <f>IFERROR(VLOOKUP(Proc[[#This Row],[App]],Table2[],3,0),"open")</f>
        <v>open</v>
      </c>
      <c r="C11485" s="164" t="s">
        <v>369</v>
      </c>
      <c r="D11485" t="s">
        <v>13843</v>
      </c>
      <c r="E11485" t="s">
        <v>11804</v>
      </c>
      <c r="F11485" s="155" t="s">
        <v>11804</v>
      </c>
      <c r="G11485" s="164" t="s">
        <v>400</v>
      </c>
      <c r="H11485" s="155" t="str">
        <f>IF(Proc[[#This Row],[type]]="LFF (MDG-F)",MID(Proc[[#This Row],[Obj]],13,10),"")</f>
        <v/>
      </c>
      <c r="J11485" s="155" t="b">
        <f>Proc[[#This Row],[Requested]]=Proc[[#This Row],[CurrentParent]]</f>
        <v>1</v>
      </c>
      <c r="K11485" s="155" t="str">
        <f>IF(Proc[[#This Row],[Author]]="Marcela Urrego",VLOOKUP(LEFT(Proc[[#This Row],[Requested]],1),Table3[#All],2,0),VLOOKUP(Proc[[#This Row],[Author]],Table4[],2,0))</f>
        <v>HC</v>
      </c>
      <c r="L11485" s="155"/>
      <c r="M11485" s="140">
        <v>46139</v>
      </c>
      <c r="N11485" s="140"/>
      <c r="O11485" s="140"/>
      <c r="P11485" s="140" t="str">
        <f ca="1">IF(Proc[[#This Row],[DaysAgeing]]&gt;5,"yep","on track")</f>
        <v>on track</v>
      </c>
      <c r="Q11485" s="2">
        <f ca="1">IF(Proc[[#This Row],[DateClosed]]="",ABS(NETWORKDAYS(Proc[[#This Row],[DateOpened]],TODAY()))-1,ABS(NETWORKDAYS(Proc[[#This Row],[DateOpened]],Proc[[#This Row],[DateClosed]]))-1)</f>
        <v>1</v>
      </c>
      <c r="R11485" s="140" t="s">
        <v>7402</v>
      </c>
      <c r="S11485" s="155"/>
      <c r="T11485" s="155"/>
    </row>
    <row r="11486" spans="1:20" hidden="1">
      <c r="A11486" t="s">
        <v>13817</v>
      </c>
      <c r="B11486" s="155" t="str">
        <f>IFERROR(VLOOKUP(Proc[[#This Row],[App]],Table2[],3,0),"open")</f>
        <v>open</v>
      </c>
      <c r="C11486" s="164" t="s">
        <v>369</v>
      </c>
      <c r="D11486" t="s">
        <v>13844</v>
      </c>
      <c r="E11486" t="s">
        <v>11804</v>
      </c>
      <c r="F11486" s="155" t="s">
        <v>11804</v>
      </c>
      <c r="G11486" s="164" t="s">
        <v>400</v>
      </c>
      <c r="H11486" s="155" t="str">
        <f>IF(Proc[[#This Row],[type]]="LFF (MDG-F)",MID(Proc[[#This Row],[Obj]],13,10),"")</f>
        <v/>
      </c>
      <c r="J11486" s="155" t="b">
        <f>Proc[[#This Row],[Requested]]=Proc[[#This Row],[CurrentParent]]</f>
        <v>1</v>
      </c>
      <c r="K11486" s="155" t="str">
        <f>IF(Proc[[#This Row],[Author]]="Marcela Urrego",VLOOKUP(LEFT(Proc[[#This Row],[Requested]],1),Table3[#All],2,0),VLOOKUP(Proc[[#This Row],[Author]],Table4[],2,0))</f>
        <v>HC</v>
      </c>
      <c r="L11486" s="155"/>
      <c r="M11486" s="140">
        <v>46139</v>
      </c>
      <c r="N11486" s="140"/>
      <c r="O11486" s="140"/>
      <c r="P11486" s="140" t="str">
        <f ca="1">IF(Proc[[#This Row],[DaysAgeing]]&gt;5,"yep","on track")</f>
        <v>on track</v>
      </c>
      <c r="Q11486" s="2">
        <f ca="1">IF(Proc[[#This Row],[DateClosed]]="",ABS(NETWORKDAYS(Proc[[#This Row],[DateOpened]],TODAY()))-1,ABS(NETWORKDAYS(Proc[[#This Row],[DateOpened]],Proc[[#This Row],[DateClosed]]))-1)</f>
        <v>1</v>
      </c>
      <c r="R11486" s="140" t="s">
        <v>7402</v>
      </c>
      <c r="S11486" s="155"/>
      <c r="T11486" s="155"/>
    </row>
    <row r="11487" spans="1:20" hidden="1">
      <c r="A11487" t="s">
        <v>13817</v>
      </c>
      <c r="B11487" s="155" t="str">
        <f>IFERROR(VLOOKUP(Proc[[#This Row],[App]],Table2[],3,0),"open")</f>
        <v>open</v>
      </c>
      <c r="C11487" s="164" t="s">
        <v>369</v>
      </c>
      <c r="D11487" t="s">
        <v>13845</v>
      </c>
      <c r="E11487" t="s">
        <v>11804</v>
      </c>
      <c r="F11487" s="155" t="s">
        <v>11804</v>
      </c>
      <c r="G11487" s="164" t="s">
        <v>400</v>
      </c>
      <c r="H11487" s="155" t="str">
        <f>IF(Proc[[#This Row],[type]]="LFF (MDG-F)",MID(Proc[[#This Row],[Obj]],13,10),"")</f>
        <v/>
      </c>
      <c r="J11487" s="155" t="b">
        <f>Proc[[#This Row],[Requested]]=Proc[[#This Row],[CurrentParent]]</f>
        <v>1</v>
      </c>
      <c r="K11487" s="155" t="str">
        <f>IF(Proc[[#This Row],[Author]]="Marcela Urrego",VLOOKUP(LEFT(Proc[[#This Row],[Requested]],1),Table3[#All],2,0),VLOOKUP(Proc[[#This Row],[Author]],Table4[],2,0))</f>
        <v>HC</v>
      </c>
      <c r="L11487" s="155"/>
      <c r="M11487" s="140">
        <v>46139</v>
      </c>
      <c r="N11487" s="140"/>
      <c r="O11487" s="140"/>
      <c r="P11487" s="140" t="str">
        <f ca="1">IF(Proc[[#This Row],[DaysAgeing]]&gt;5,"yep","on track")</f>
        <v>on track</v>
      </c>
      <c r="Q11487" s="2">
        <f ca="1">IF(Proc[[#This Row],[DateClosed]]="",ABS(NETWORKDAYS(Proc[[#This Row],[DateOpened]],TODAY()))-1,ABS(NETWORKDAYS(Proc[[#This Row],[DateOpened]],Proc[[#This Row],[DateClosed]]))-1)</f>
        <v>1</v>
      </c>
      <c r="R11487" s="140" t="s">
        <v>7402</v>
      </c>
      <c r="S11487" s="155"/>
      <c r="T11487" s="155"/>
    </row>
    <row r="11488" spans="1:20" hidden="1">
      <c r="A11488" t="s">
        <v>13817</v>
      </c>
      <c r="B11488" s="155" t="str">
        <f>IFERROR(VLOOKUP(Proc[[#This Row],[App]],Table2[],3,0),"open")</f>
        <v>open</v>
      </c>
      <c r="C11488" s="164" t="s">
        <v>369</v>
      </c>
      <c r="D11488" t="s">
        <v>13846</v>
      </c>
      <c r="E11488" t="s">
        <v>11804</v>
      </c>
      <c r="F11488" s="155" t="s">
        <v>11804</v>
      </c>
      <c r="G11488" s="164" t="s">
        <v>400</v>
      </c>
      <c r="H11488" s="155" t="str">
        <f>IF(Proc[[#This Row],[type]]="LFF (MDG-F)",MID(Proc[[#This Row],[Obj]],13,10),"")</f>
        <v/>
      </c>
      <c r="J11488" s="155" t="b">
        <f>Proc[[#This Row],[Requested]]=Proc[[#This Row],[CurrentParent]]</f>
        <v>1</v>
      </c>
      <c r="K11488" s="155" t="str">
        <f>IF(Proc[[#This Row],[Author]]="Marcela Urrego",VLOOKUP(LEFT(Proc[[#This Row],[Requested]],1),Table3[#All],2,0),VLOOKUP(Proc[[#This Row],[Author]],Table4[],2,0))</f>
        <v>HC</v>
      </c>
      <c r="L11488" s="155"/>
      <c r="M11488" s="140">
        <v>46139</v>
      </c>
      <c r="N11488" s="140"/>
      <c r="O11488" s="140"/>
      <c r="P11488" s="140" t="str">
        <f ca="1">IF(Proc[[#This Row],[DaysAgeing]]&gt;5,"yep","on track")</f>
        <v>on track</v>
      </c>
      <c r="Q11488" s="2">
        <f ca="1">IF(Proc[[#This Row],[DateClosed]]="",ABS(NETWORKDAYS(Proc[[#This Row],[DateOpened]],TODAY()))-1,ABS(NETWORKDAYS(Proc[[#This Row],[DateOpened]],Proc[[#This Row],[DateClosed]]))-1)</f>
        <v>1</v>
      </c>
      <c r="R11488" s="140" t="s">
        <v>7402</v>
      </c>
      <c r="S11488" s="155"/>
      <c r="T11488" s="155"/>
    </row>
    <row r="11489" spans="1:20" hidden="1">
      <c r="A11489" t="s">
        <v>13817</v>
      </c>
      <c r="B11489" s="155" t="str">
        <f>IFERROR(VLOOKUP(Proc[[#This Row],[App]],Table2[],3,0),"open")</f>
        <v>open</v>
      </c>
      <c r="C11489" s="164" t="s">
        <v>369</v>
      </c>
      <c r="D11489" t="s">
        <v>13847</v>
      </c>
      <c r="E11489" t="s">
        <v>11804</v>
      </c>
      <c r="F11489" s="155" t="s">
        <v>11804</v>
      </c>
      <c r="G11489" s="164" t="s">
        <v>400</v>
      </c>
      <c r="H11489" s="155" t="str">
        <f>IF(Proc[[#This Row],[type]]="LFF (MDG-F)",MID(Proc[[#This Row],[Obj]],13,10),"")</f>
        <v/>
      </c>
      <c r="J11489" s="155" t="b">
        <f>Proc[[#This Row],[Requested]]=Proc[[#This Row],[CurrentParent]]</f>
        <v>1</v>
      </c>
      <c r="K11489" s="155" t="str">
        <f>IF(Proc[[#This Row],[Author]]="Marcela Urrego",VLOOKUP(LEFT(Proc[[#This Row],[Requested]],1),Table3[#All],2,0),VLOOKUP(Proc[[#This Row],[Author]],Table4[],2,0))</f>
        <v>HC</v>
      </c>
      <c r="L11489" s="155"/>
      <c r="M11489" s="140">
        <v>46139</v>
      </c>
      <c r="N11489" s="140"/>
      <c r="O11489" s="140"/>
      <c r="P11489" s="140" t="str">
        <f ca="1">IF(Proc[[#This Row],[DaysAgeing]]&gt;5,"yep","on track")</f>
        <v>on track</v>
      </c>
      <c r="Q11489" s="2">
        <f ca="1">IF(Proc[[#This Row],[DateClosed]]="",ABS(NETWORKDAYS(Proc[[#This Row],[DateOpened]],TODAY()))-1,ABS(NETWORKDAYS(Proc[[#This Row],[DateOpened]],Proc[[#This Row],[DateClosed]]))-1)</f>
        <v>1</v>
      </c>
      <c r="R11489" s="140" t="s">
        <v>7402</v>
      </c>
      <c r="S11489" s="155"/>
      <c r="T11489" s="155"/>
    </row>
    <row r="11490" spans="1:20" hidden="1">
      <c r="A11490" t="s">
        <v>13817</v>
      </c>
      <c r="B11490" s="155" t="str">
        <f>IFERROR(VLOOKUP(Proc[[#This Row],[App]],Table2[],3,0),"open")</f>
        <v>open</v>
      </c>
      <c r="C11490" s="164" t="s">
        <v>369</v>
      </c>
      <c r="D11490" t="s">
        <v>13848</v>
      </c>
      <c r="E11490" t="s">
        <v>11804</v>
      </c>
      <c r="F11490" s="155" t="s">
        <v>11804</v>
      </c>
      <c r="G11490" s="164" t="s">
        <v>400</v>
      </c>
      <c r="H11490" s="155" t="str">
        <f>IF(Proc[[#This Row],[type]]="LFF (MDG-F)",MID(Proc[[#This Row],[Obj]],13,10),"")</f>
        <v/>
      </c>
      <c r="J11490" s="155" t="b">
        <f>Proc[[#This Row],[Requested]]=Proc[[#This Row],[CurrentParent]]</f>
        <v>1</v>
      </c>
      <c r="K11490" s="155" t="str">
        <f>IF(Proc[[#This Row],[Author]]="Marcela Urrego",VLOOKUP(LEFT(Proc[[#This Row],[Requested]],1),Table3[#All],2,0),VLOOKUP(Proc[[#This Row],[Author]],Table4[],2,0))</f>
        <v>HC</v>
      </c>
      <c r="L11490" s="155"/>
      <c r="M11490" s="140">
        <v>46139</v>
      </c>
      <c r="N11490" s="140"/>
      <c r="O11490" s="140"/>
      <c r="P11490" s="140" t="str">
        <f ca="1">IF(Proc[[#This Row],[DaysAgeing]]&gt;5,"yep","on track")</f>
        <v>on track</v>
      </c>
      <c r="Q11490" s="2">
        <f ca="1">IF(Proc[[#This Row],[DateClosed]]="",ABS(NETWORKDAYS(Proc[[#This Row],[DateOpened]],TODAY()))-1,ABS(NETWORKDAYS(Proc[[#This Row],[DateOpened]],Proc[[#This Row],[DateClosed]]))-1)</f>
        <v>1</v>
      </c>
      <c r="R11490" s="140" t="s">
        <v>7402</v>
      </c>
      <c r="S11490" s="155"/>
      <c r="T11490" s="155"/>
    </row>
    <row r="11491" spans="1:20">
      <c r="A11491" t="s">
        <v>13870</v>
      </c>
      <c r="B11491" s="155" t="str">
        <f>IFERROR(VLOOKUP(Proc[[#This Row],[App]],Table2[],3,0),"open")</f>
        <v>open</v>
      </c>
      <c r="C11491" s="164" t="s">
        <v>370</v>
      </c>
      <c r="D11491" t="s">
        <v>13862</v>
      </c>
      <c r="E11491" t="s">
        <v>3536</v>
      </c>
      <c r="F11491" s="155"/>
      <c r="G11491" s="164" t="s">
        <v>400</v>
      </c>
      <c r="H11491" s="155" t="str">
        <f>IF(Proc[[#This Row],[type]]="LFF (MDG-F)",MID(Proc[[#This Row],[Obj]],13,10),"")</f>
        <v/>
      </c>
      <c r="J11491" s="155" t="b">
        <f>Proc[[#This Row],[Requested]]=Proc[[#This Row],[CurrentParent]]</f>
        <v>0</v>
      </c>
      <c r="K11491" s="155" t="str">
        <f>IF(Proc[[#This Row],[Author]]="Marcela Urrego",VLOOKUP(LEFT(Proc[[#This Row],[Requested]],1),Table3[#All],2,0),VLOOKUP(Proc[[#This Row],[Author]],Table4[],2,0))</f>
        <v>LS</v>
      </c>
      <c r="L11491" s="155"/>
      <c r="M11491" s="140">
        <v>46140</v>
      </c>
      <c r="N11491" s="140"/>
      <c r="O11491" s="140"/>
      <c r="P11491" s="140" t="str">
        <f ca="1">IF(Proc[[#This Row],[DaysAgeing]]&gt;5,"yep","on track")</f>
        <v>on track</v>
      </c>
      <c r="Q11491" s="2">
        <f ca="1">IF(Proc[[#This Row],[DateClosed]]="",ABS(NETWORKDAYS(Proc[[#This Row],[DateOpened]],TODAY()))-1,ABS(NETWORKDAYS(Proc[[#This Row],[DateOpened]],Proc[[#This Row],[DateClosed]]))-1)</f>
        <v>0</v>
      </c>
      <c r="R11491" s="140" t="s">
        <v>488</v>
      </c>
      <c r="S11491" s="155"/>
      <c r="T11491" s="155"/>
    </row>
    <row r="11492" spans="1:20">
      <c r="A11492" s="164" t="s">
        <v>13870</v>
      </c>
      <c r="B11492" s="155" t="str">
        <f>IFERROR(VLOOKUP(Proc[[#This Row],[App]],Table2[],3,0),"open")</f>
        <v>open</v>
      </c>
      <c r="C11492" s="164" t="s">
        <v>370</v>
      </c>
      <c r="D11492" t="s">
        <v>7493</v>
      </c>
      <c r="E11492" t="s">
        <v>5528</v>
      </c>
      <c r="F11492" s="155"/>
      <c r="G11492" s="164" t="s">
        <v>400</v>
      </c>
      <c r="H11492" s="155" t="str">
        <f>IF(Proc[[#This Row],[type]]="LFF (MDG-F)",MID(Proc[[#This Row],[Obj]],13,10),"")</f>
        <v/>
      </c>
      <c r="J11492" s="155" t="b">
        <f>Proc[[#This Row],[Requested]]=Proc[[#This Row],[CurrentParent]]</f>
        <v>0</v>
      </c>
      <c r="K11492" s="155" t="str">
        <f>IF(Proc[[#This Row],[Author]]="Marcela Urrego",VLOOKUP(LEFT(Proc[[#This Row],[Requested]],1),Table3[#All],2,0),VLOOKUP(Proc[[#This Row],[Author]],Table4[],2,0))</f>
        <v>LS</v>
      </c>
      <c r="L11492" s="155"/>
      <c r="M11492" s="140">
        <v>46140</v>
      </c>
      <c r="N11492" s="140"/>
      <c r="O11492" s="140"/>
      <c r="P11492" s="140" t="str">
        <f ca="1">IF(Proc[[#This Row],[DaysAgeing]]&gt;5,"yep","on track")</f>
        <v>on track</v>
      </c>
      <c r="Q11492" s="2">
        <f ca="1">IF(Proc[[#This Row],[DateClosed]]="",ABS(NETWORKDAYS(Proc[[#This Row],[DateOpened]],TODAY()))-1,ABS(NETWORKDAYS(Proc[[#This Row],[DateOpened]],Proc[[#This Row],[DateClosed]]))-1)</f>
        <v>0</v>
      </c>
      <c r="R11492" s="140" t="s">
        <v>488</v>
      </c>
      <c r="S11492" s="155"/>
      <c r="T11492" s="155"/>
    </row>
    <row r="11493" spans="1:20">
      <c r="A11493" s="164" t="s">
        <v>13870</v>
      </c>
      <c r="B11493" s="155" t="str">
        <f>IFERROR(VLOOKUP(Proc[[#This Row],[App]],Table2[],3,0),"open")</f>
        <v>open</v>
      </c>
      <c r="C11493" s="164" t="s">
        <v>370</v>
      </c>
      <c r="D11493" t="s">
        <v>13863</v>
      </c>
      <c r="E11493" t="s">
        <v>13235</v>
      </c>
      <c r="F11493" s="155"/>
      <c r="G11493" s="164" t="s">
        <v>400</v>
      </c>
      <c r="H11493" s="155" t="str">
        <f>IF(Proc[[#This Row],[type]]="LFF (MDG-F)",MID(Proc[[#This Row],[Obj]],13,10),"")</f>
        <v/>
      </c>
      <c r="J11493" s="155" t="b">
        <f>Proc[[#This Row],[Requested]]=Proc[[#This Row],[CurrentParent]]</f>
        <v>0</v>
      </c>
      <c r="K11493" s="155" t="str">
        <f>IF(Proc[[#This Row],[Author]]="Marcela Urrego",VLOOKUP(LEFT(Proc[[#This Row],[Requested]],1),Table3[#All],2,0),VLOOKUP(Proc[[#This Row],[Author]],Table4[],2,0))</f>
        <v>LS</v>
      </c>
      <c r="L11493" s="155"/>
      <c r="M11493" s="140">
        <v>46140</v>
      </c>
      <c r="N11493" s="140"/>
      <c r="O11493" s="140"/>
      <c r="P11493" s="140" t="str">
        <f ca="1">IF(Proc[[#This Row],[DaysAgeing]]&gt;5,"yep","on track")</f>
        <v>on track</v>
      </c>
      <c r="Q11493" s="2">
        <f ca="1">IF(Proc[[#This Row],[DateClosed]]="",ABS(NETWORKDAYS(Proc[[#This Row],[DateOpened]],TODAY()))-1,ABS(NETWORKDAYS(Proc[[#This Row],[DateOpened]],Proc[[#This Row],[DateClosed]]))-1)</f>
        <v>0</v>
      </c>
      <c r="R11493" s="140" t="s">
        <v>488</v>
      </c>
      <c r="S11493" s="155"/>
      <c r="T11493" s="155"/>
    </row>
    <row r="11494" spans="1:20">
      <c r="A11494" s="164" t="s">
        <v>13870</v>
      </c>
      <c r="B11494" s="155" t="str">
        <f>IFERROR(VLOOKUP(Proc[[#This Row],[App]],Table2[],3,0),"open")</f>
        <v>open</v>
      </c>
      <c r="C11494" s="164" t="s">
        <v>370</v>
      </c>
      <c r="D11494" t="s">
        <v>13864</v>
      </c>
      <c r="E11494" t="s">
        <v>7123</v>
      </c>
      <c r="F11494" s="155"/>
      <c r="G11494" s="164" t="s">
        <v>400</v>
      </c>
      <c r="H11494" s="155" t="str">
        <f>IF(Proc[[#This Row],[type]]="LFF (MDG-F)",MID(Proc[[#This Row],[Obj]],13,10),"")</f>
        <v/>
      </c>
      <c r="J11494" s="155" t="b">
        <f>Proc[[#This Row],[Requested]]=Proc[[#This Row],[CurrentParent]]</f>
        <v>0</v>
      </c>
      <c r="K11494" s="155" t="str">
        <f>IF(Proc[[#This Row],[Author]]="Marcela Urrego",VLOOKUP(LEFT(Proc[[#This Row],[Requested]],1),Table3[#All],2,0),VLOOKUP(Proc[[#This Row],[Author]],Table4[],2,0))</f>
        <v>LS</v>
      </c>
      <c r="L11494" s="155"/>
      <c r="M11494" s="140">
        <v>46140</v>
      </c>
      <c r="N11494" s="140"/>
      <c r="O11494" s="140"/>
      <c r="P11494" s="140" t="str">
        <f ca="1">IF(Proc[[#This Row],[DaysAgeing]]&gt;5,"yep","on track")</f>
        <v>on track</v>
      </c>
      <c r="Q11494" s="2">
        <f ca="1">IF(Proc[[#This Row],[DateClosed]]="",ABS(NETWORKDAYS(Proc[[#This Row],[DateOpened]],TODAY()))-1,ABS(NETWORKDAYS(Proc[[#This Row],[DateOpened]],Proc[[#This Row],[DateClosed]]))-1)</f>
        <v>0</v>
      </c>
      <c r="R11494" s="140" t="s">
        <v>488</v>
      </c>
      <c r="S11494" s="155"/>
      <c r="T11494" s="155"/>
    </row>
    <row r="11495" spans="1:20">
      <c r="A11495" s="164" t="s">
        <v>13870</v>
      </c>
      <c r="B11495" s="155" t="str">
        <f>IFERROR(VLOOKUP(Proc[[#This Row],[App]],Table2[],3,0),"open")</f>
        <v>open</v>
      </c>
      <c r="C11495" s="164" t="s">
        <v>370</v>
      </c>
      <c r="D11495" t="s">
        <v>13865</v>
      </c>
      <c r="E11495" t="s">
        <v>7123</v>
      </c>
      <c r="F11495" s="155"/>
      <c r="G11495" s="164" t="s">
        <v>400</v>
      </c>
      <c r="H11495" s="155" t="str">
        <f>IF(Proc[[#This Row],[type]]="LFF (MDG-F)",MID(Proc[[#This Row],[Obj]],13,10),"")</f>
        <v/>
      </c>
      <c r="J11495" s="155" t="b">
        <f>Proc[[#This Row],[Requested]]=Proc[[#This Row],[CurrentParent]]</f>
        <v>0</v>
      </c>
      <c r="K11495" s="155" t="str">
        <f>IF(Proc[[#This Row],[Author]]="Marcela Urrego",VLOOKUP(LEFT(Proc[[#This Row],[Requested]],1),Table3[#All],2,0),VLOOKUP(Proc[[#This Row],[Author]],Table4[],2,0))</f>
        <v>LS</v>
      </c>
      <c r="L11495" s="155"/>
      <c r="M11495" s="140">
        <v>46140</v>
      </c>
      <c r="N11495" s="140"/>
      <c r="O11495" s="140"/>
      <c r="P11495" s="140" t="str">
        <f ca="1">IF(Proc[[#This Row],[DaysAgeing]]&gt;5,"yep","on track")</f>
        <v>on track</v>
      </c>
      <c r="Q11495" s="2">
        <f ca="1">IF(Proc[[#This Row],[DateClosed]]="",ABS(NETWORKDAYS(Proc[[#This Row],[DateOpened]],TODAY()))-1,ABS(NETWORKDAYS(Proc[[#This Row],[DateOpened]],Proc[[#This Row],[DateClosed]]))-1)</f>
        <v>0</v>
      </c>
      <c r="R11495" s="140" t="s">
        <v>488</v>
      </c>
      <c r="S11495" s="155"/>
      <c r="T11495" s="155"/>
    </row>
    <row r="11496" spans="1:20">
      <c r="A11496" s="164" t="s">
        <v>13870</v>
      </c>
      <c r="B11496" s="155" t="str">
        <f>IFERROR(VLOOKUP(Proc[[#This Row],[App]],Table2[],3,0),"open")</f>
        <v>open</v>
      </c>
      <c r="C11496" s="164" t="s">
        <v>370</v>
      </c>
      <c r="D11496" t="s">
        <v>13866</v>
      </c>
      <c r="E11496" t="s">
        <v>7123</v>
      </c>
      <c r="F11496" s="155"/>
      <c r="G11496" s="164" t="s">
        <v>400</v>
      </c>
      <c r="H11496" s="155" t="str">
        <f>IF(Proc[[#This Row],[type]]="LFF (MDG-F)",MID(Proc[[#This Row],[Obj]],13,10),"")</f>
        <v/>
      </c>
      <c r="J11496" s="155" t="b">
        <f>Proc[[#This Row],[Requested]]=Proc[[#This Row],[CurrentParent]]</f>
        <v>0</v>
      </c>
      <c r="K11496" s="155" t="str">
        <f>IF(Proc[[#This Row],[Author]]="Marcela Urrego",VLOOKUP(LEFT(Proc[[#This Row],[Requested]],1),Table3[#All],2,0),VLOOKUP(Proc[[#This Row],[Author]],Table4[],2,0))</f>
        <v>LS</v>
      </c>
      <c r="L11496" s="155"/>
      <c r="M11496" s="140">
        <v>46140</v>
      </c>
      <c r="N11496" s="140"/>
      <c r="O11496" s="140"/>
      <c r="P11496" s="140" t="str">
        <f ca="1">IF(Proc[[#This Row],[DaysAgeing]]&gt;5,"yep","on track")</f>
        <v>on track</v>
      </c>
      <c r="Q11496" s="2">
        <f ca="1">IF(Proc[[#This Row],[DateClosed]]="",ABS(NETWORKDAYS(Proc[[#This Row],[DateOpened]],TODAY()))-1,ABS(NETWORKDAYS(Proc[[#This Row],[DateOpened]],Proc[[#This Row],[DateClosed]]))-1)</f>
        <v>0</v>
      </c>
      <c r="R11496" s="140" t="s">
        <v>488</v>
      </c>
      <c r="S11496" s="155"/>
      <c r="T11496" s="155"/>
    </row>
    <row r="11497" spans="1:20">
      <c r="A11497" s="164" t="s">
        <v>13870</v>
      </c>
      <c r="B11497" s="155" t="str">
        <f>IFERROR(VLOOKUP(Proc[[#This Row],[App]],Table2[],3,0),"open")</f>
        <v>open</v>
      </c>
      <c r="C11497" s="164" t="s">
        <v>370</v>
      </c>
      <c r="D11497" t="s">
        <v>13867</v>
      </c>
      <c r="E11497" t="s">
        <v>7123</v>
      </c>
      <c r="F11497" s="155"/>
      <c r="G11497" s="164" t="s">
        <v>400</v>
      </c>
      <c r="H11497" s="155" t="str">
        <f>IF(Proc[[#This Row],[type]]="LFF (MDG-F)",MID(Proc[[#This Row],[Obj]],13,10),"")</f>
        <v/>
      </c>
      <c r="J11497" s="155" t="b">
        <f>Proc[[#This Row],[Requested]]=Proc[[#This Row],[CurrentParent]]</f>
        <v>0</v>
      </c>
      <c r="K11497" s="155" t="str">
        <f>IF(Proc[[#This Row],[Author]]="Marcela Urrego",VLOOKUP(LEFT(Proc[[#This Row],[Requested]],1),Table3[#All],2,0),VLOOKUP(Proc[[#This Row],[Author]],Table4[],2,0))</f>
        <v>LS</v>
      </c>
      <c r="L11497" s="155"/>
      <c r="M11497" s="140">
        <v>46140</v>
      </c>
      <c r="N11497" s="140"/>
      <c r="O11497" s="140"/>
      <c r="P11497" s="140" t="str">
        <f ca="1">IF(Proc[[#This Row],[DaysAgeing]]&gt;5,"yep","on track")</f>
        <v>on track</v>
      </c>
      <c r="Q11497" s="2">
        <f ca="1">IF(Proc[[#This Row],[DateClosed]]="",ABS(NETWORKDAYS(Proc[[#This Row],[DateOpened]],TODAY()))-1,ABS(NETWORKDAYS(Proc[[#This Row],[DateOpened]],Proc[[#This Row],[DateClosed]]))-1)</f>
        <v>0</v>
      </c>
      <c r="R11497" s="140" t="s">
        <v>488</v>
      </c>
      <c r="S11497" s="155"/>
      <c r="T11497" s="155"/>
    </row>
    <row r="11498" spans="1:20">
      <c r="A11498" s="164" t="s">
        <v>13870</v>
      </c>
      <c r="B11498" s="155" t="str">
        <f>IFERROR(VLOOKUP(Proc[[#This Row],[App]],Table2[],3,0),"open")</f>
        <v>open</v>
      </c>
      <c r="C11498" s="164" t="s">
        <v>370</v>
      </c>
      <c r="D11498" t="s">
        <v>13868</v>
      </c>
      <c r="E11498" t="s">
        <v>7125</v>
      </c>
      <c r="F11498" s="155"/>
      <c r="G11498" s="164" t="s">
        <v>400</v>
      </c>
      <c r="H11498" s="155" t="str">
        <f>IF(Proc[[#This Row],[type]]="LFF (MDG-F)",MID(Proc[[#This Row],[Obj]],13,10),"")</f>
        <v/>
      </c>
      <c r="J11498" s="155" t="b">
        <f>Proc[[#This Row],[Requested]]=Proc[[#This Row],[CurrentParent]]</f>
        <v>0</v>
      </c>
      <c r="K11498" s="155" t="str">
        <f>IF(Proc[[#This Row],[Author]]="Marcela Urrego",VLOOKUP(LEFT(Proc[[#This Row],[Requested]],1),Table3[#All],2,0),VLOOKUP(Proc[[#This Row],[Author]],Table4[],2,0))</f>
        <v>LS</v>
      </c>
      <c r="L11498" s="155"/>
      <c r="M11498" s="140">
        <v>46140</v>
      </c>
      <c r="N11498" s="140"/>
      <c r="O11498" s="140"/>
      <c r="P11498" s="140" t="str">
        <f ca="1">IF(Proc[[#This Row],[DaysAgeing]]&gt;5,"yep","on track")</f>
        <v>on track</v>
      </c>
      <c r="Q11498" s="2">
        <f ca="1">IF(Proc[[#This Row],[DateClosed]]="",ABS(NETWORKDAYS(Proc[[#This Row],[DateOpened]],TODAY()))-1,ABS(NETWORKDAYS(Proc[[#This Row],[DateOpened]],Proc[[#This Row],[DateClosed]]))-1)</f>
        <v>0</v>
      </c>
      <c r="R11498" s="140" t="s">
        <v>488</v>
      </c>
      <c r="S11498" s="155"/>
      <c r="T11498" s="155"/>
    </row>
    <row r="11499" spans="1:20">
      <c r="A11499" s="164" t="s">
        <v>13870</v>
      </c>
      <c r="B11499" s="155" t="str">
        <f>IFERROR(VLOOKUP(Proc[[#This Row],[App]],Table2[],3,0),"open")</f>
        <v>open</v>
      </c>
      <c r="C11499" s="164" t="s">
        <v>375</v>
      </c>
      <c r="D11499" t="s">
        <v>13869</v>
      </c>
      <c r="E11499" t="s">
        <v>7123</v>
      </c>
      <c r="F11499" s="155"/>
      <c r="G11499" t="s">
        <v>406</v>
      </c>
      <c r="H11499" s="155" t="str">
        <f>IF(Proc[[#This Row],[type]]="LFF (MDG-F)",MID(Proc[[#This Row],[Obj]],13,10),"")</f>
        <v>1919C05639</v>
      </c>
      <c r="J11499" s="155" t="b">
        <f>Proc[[#This Row],[Requested]]=Proc[[#This Row],[CurrentParent]]</f>
        <v>0</v>
      </c>
      <c r="K11499" s="155" t="str">
        <f>IF(Proc[[#This Row],[Author]]="Marcela Urrego",VLOOKUP(LEFT(Proc[[#This Row],[Requested]],1),Table3[#All],2,0),VLOOKUP(Proc[[#This Row],[Author]],Table4[],2,0))</f>
        <v>LS</v>
      </c>
      <c r="L11499" s="155"/>
      <c r="M11499" s="140">
        <v>46140</v>
      </c>
      <c r="N11499" s="140"/>
      <c r="O11499" s="140"/>
      <c r="P11499" s="140" t="str">
        <f ca="1">IF(Proc[[#This Row],[DaysAgeing]]&gt;5,"yep","on track")</f>
        <v>on track</v>
      </c>
      <c r="Q11499" s="2">
        <f ca="1">IF(Proc[[#This Row],[DateClosed]]="",ABS(NETWORKDAYS(Proc[[#This Row],[DateOpened]],TODAY()))-1,ABS(NETWORKDAYS(Proc[[#This Row],[DateOpened]],Proc[[#This Row],[DateClosed]]))-1)</f>
        <v>0</v>
      </c>
      <c r="R11499" s="140" t="s">
        <v>488</v>
      </c>
      <c r="S11499" s="155"/>
      <c r="T11499" s="155"/>
    </row>
  </sheetData>
  <phoneticPr fontId="0" type="noConversion"/>
  <conditionalFormatting sqref="D642">
    <cfRule type="duplicateValues" dxfId="24" priority="7"/>
  </conditionalFormatting>
  <conditionalFormatting sqref="D1017:D1042">
    <cfRule type="duplicateValues" dxfId="23" priority="5"/>
  </conditionalFormatting>
  <conditionalFormatting sqref="I10752:I10762">
    <cfRule type="duplicateValues" dxfId="22" priority="3"/>
  </conditionalFormatting>
  <conditionalFormatting sqref="I10810:I10816 I10807:I10808 I10801:I10803 I10785:I10796 I10771:I10774 I10779:I10781 I10861:I10863 I10868:I10869 I10830:I10856">
    <cfRule type="duplicateValues" dxfId="21" priority="2"/>
  </conditionalFormatting>
  <conditionalFormatting sqref="E10980:E10981">
    <cfRule type="duplicateValues" dxfId="20" priority="1"/>
  </conditionalFormatting>
  <conditionalFormatting sqref="D2:D11041 D11043:D11490">
    <cfRule type="duplicateValues" dxfId="19" priority="1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8"/>
  <sheetViews>
    <sheetView topLeftCell="A128" workbookViewId="0">
      <selection activeCell="A158" sqref="A158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  <row r="158" spans="1:2">
      <c r="A158" s="140" t="s">
        <v>13333</v>
      </c>
      <c r="B158" s="164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2026-04-28T15:59:06Z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