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4E5905CD-C8B3-4C34-B146-DE8596B7C305}" xr6:coauthVersionLast="47" xr6:coauthVersionMax="47" xr10:uidLastSave="{00000000-0000-0000-0000-000000000000}"/>
  <bookViews>
    <workbookView xWindow="28680" yWindow="-120" windowWidth="28110" windowHeight="16440" activeTab="4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1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3" i="1" l="1"/>
  <c r="B674" i="1"/>
  <c r="B675" i="1"/>
  <c r="H673" i="1"/>
  <c r="H674" i="1"/>
  <c r="H675" i="1"/>
  <c r="J673" i="1"/>
  <c r="J674" i="1"/>
  <c r="J675" i="1"/>
  <c r="K673" i="1"/>
  <c r="K674" i="1"/>
  <c r="K675" i="1"/>
  <c r="Q673" i="1"/>
  <c r="P673" i="1" s="1"/>
  <c r="Q674" i="1"/>
  <c r="P674" i="1" s="1"/>
  <c r="Q675" i="1"/>
  <c r="P675" i="1" s="1"/>
  <c r="B672" i="1"/>
  <c r="H672" i="1"/>
  <c r="J672" i="1"/>
  <c r="K672" i="1"/>
  <c r="Q672" i="1"/>
  <c r="P672" i="1" s="1"/>
  <c r="B663" i="1"/>
  <c r="B664" i="1"/>
  <c r="B665" i="1"/>
  <c r="B666" i="1"/>
  <c r="B667" i="1"/>
  <c r="B668" i="1"/>
  <c r="B669" i="1"/>
  <c r="B670" i="1"/>
  <c r="B671" i="1"/>
  <c r="H663" i="1"/>
  <c r="H664" i="1"/>
  <c r="H665" i="1"/>
  <c r="H666" i="1"/>
  <c r="H667" i="1"/>
  <c r="H668" i="1"/>
  <c r="H669" i="1"/>
  <c r="H670" i="1"/>
  <c r="H671" i="1"/>
  <c r="J663" i="1"/>
  <c r="J664" i="1"/>
  <c r="J665" i="1"/>
  <c r="J666" i="1"/>
  <c r="J667" i="1"/>
  <c r="J668" i="1"/>
  <c r="J669" i="1"/>
  <c r="J670" i="1"/>
  <c r="J671" i="1"/>
  <c r="K663" i="1"/>
  <c r="K664" i="1"/>
  <c r="K665" i="1"/>
  <c r="K666" i="1"/>
  <c r="K667" i="1"/>
  <c r="K668" i="1"/>
  <c r="K669" i="1"/>
  <c r="K670" i="1"/>
  <c r="K671" i="1"/>
  <c r="Q663" i="1"/>
  <c r="P663" i="1" s="1"/>
  <c r="Q664" i="1"/>
  <c r="P664" i="1" s="1"/>
  <c r="Q665" i="1"/>
  <c r="P665" i="1" s="1"/>
  <c r="Q666" i="1"/>
  <c r="P666" i="1" s="1"/>
  <c r="Q667" i="1"/>
  <c r="P667" i="1" s="1"/>
  <c r="Q668" i="1"/>
  <c r="P668" i="1" s="1"/>
  <c r="Q669" i="1"/>
  <c r="P669" i="1" s="1"/>
  <c r="Q670" i="1"/>
  <c r="P670" i="1" s="1"/>
  <c r="Q671" i="1"/>
  <c r="P671" i="1" s="1"/>
  <c r="B662" i="1" l="1"/>
  <c r="H662" i="1"/>
  <c r="J662" i="1"/>
  <c r="K662" i="1"/>
  <c r="Q662" i="1"/>
  <c r="P662" i="1" s="1"/>
  <c r="B653" i="1"/>
  <c r="B654" i="1"/>
  <c r="B655" i="1"/>
  <c r="B656" i="1"/>
  <c r="B657" i="1"/>
  <c r="B658" i="1"/>
  <c r="B659" i="1"/>
  <c r="B660" i="1"/>
  <c r="B661" i="1"/>
  <c r="H653" i="1"/>
  <c r="H654" i="1"/>
  <c r="H655" i="1"/>
  <c r="H656" i="1"/>
  <c r="H657" i="1"/>
  <c r="H658" i="1"/>
  <c r="H659" i="1"/>
  <c r="H660" i="1"/>
  <c r="H661" i="1"/>
  <c r="J653" i="1"/>
  <c r="J654" i="1"/>
  <c r="J655" i="1"/>
  <c r="J656" i="1"/>
  <c r="J657" i="1"/>
  <c r="J658" i="1"/>
  <c r="J659" i="1"/>
  <c r="J660" i="1"/>
  <c r="J661" i="1"/>
  <c r="K653" i="1"/>
  <c r="K654" i="1"/>
  <c r="K655" i="1"/>
  <c r="K656" i="1"/>
  <c r="K657" i="1"/>
  <c r="K658" i="1"/>
  <c r="K659" i="1"/>
  <c r="K660" i="1"/>
  <c r="K661" i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P659" i="1" s="1"/>
  <c r="Q660" i="1"/>
  <c r="P660" i="1" s="1"/>
  <c r="Q661" i="1"/>
  <c r="P661" i="1" s="1"/>
  <c r="B652" i="1"/>
  <c r="H652" i="1"/>
  <c r="J652" i="1"/>
  <c r="K652" i="1"/>
  <c r="Q652" i="1"/>
  <c r="P652" i="1" s="1"/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<sst xmlns="http://schemas.openxmlformats.org/spreadsheetml/2006/main" count="7913" uniqueCount="2277">
  <si>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</si>
  <si>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</si>
  <si>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</si>
  <si>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</si>
  <si>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</si>
  <si>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</si>
  <si>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</si>
  <si>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</si>
  <si>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</si>
  <si>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</si>
  <si>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</si>
  <si>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</si>
  <si>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</si>
  <si>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</si>
  <si>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</si>
  <si>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</si>
  <si>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</si>
  <si>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</si>
  <si>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</si>
  <si>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</si>
  <si>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</si>
  <si>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</si>
  <si>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</si>
  <si>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</si>
  <si>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</si>
  <si>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</si>
  <si>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</si>
  <si>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</si>
  <si>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</si>
  <si>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</si>
  <si>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</si>
  <si>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</si>
  <si>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</si>
  <si>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</si>
  <si>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</si>
  <si>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</si>
  <si>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</si>
  <si>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</si>
  <si>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</si>
  <si>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</si>
  <si>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</si>
  <si>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</si>
  <si>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</si>
  <si>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</si>
  <si>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</si>
  <si>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</si>
  <si>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</si>
  <si>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</si>
  <si>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</si>
  <si>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</si>
  <si>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</si>
  <si>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</si>
  <si>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</si>
  <si>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</si>
  <si>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</si>
  <si>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</si>
  <si>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</si>
  <si>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</si>
  <si>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</si>
  <si>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</si>
  <si>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</si>
  <si>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</si>
  <si>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</si>
  <si>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</si>
  <si>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</si>
  <si>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</si>
  <si>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</si>
  <si>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</si>
  <si>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</si>
  <si>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</si>
  <si>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</si>
  <si>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</si>
  <si>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</si>
  <si>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</si>
  <si>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</si>
  <si>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</si>
  <si>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</si>
  <si>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</si>
  <si>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</si>
  <si>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</si>
  <si>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</si>
  <si>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</si>
  <si>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</si>
  <si>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</si>
  <si>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</si>
  <si>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</si>
  <si>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</si>
  <si>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</si>
  <si>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</si>
  <si>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</si>
  <si>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</si>
  <si>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</si>
  <si>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</si>
  <si>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</si>
  <si>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</si>
  <si>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</si>
  <si>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</si>
  <si>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</si>
  <si>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</si>
  <si>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</si>
  <si>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</si>
  <si>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</si>
  <si>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</si>
  <si>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</si>
  <si>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</si>
  <si>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</si>
  <si>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</si>
  <si>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</si>
  <si>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</si>
  <si>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</si>
  <si>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</si>
  <si>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</si>
  <si>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</si>
  <si>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</si>
  <si>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</si>
  <si>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</si>
  <si>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</si>
  <si>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</si>
  <si>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</si>
  <si>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</si>
  <si>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</si>
  <si>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</si>
  <si>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</si>
  <si>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</si>
  <si>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</si>
  <si>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</si>
  <si>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</si>
  <si>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</si>
  <si>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</si>
  <si>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</si>
  <si>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</si>
  <si>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</si>
  <si>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</si>
  <si>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</si>
  <si>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</si>
  <si>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</si>
  <si>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</si>
  <si>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</si>
  <si>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</si>
  <si>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</si>
  <si>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</si>
  <si>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</si>
  <si>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</si>
  <si>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</si>
  <si>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</si>
  <si>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</si>
  <si>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</si>
  <si>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</si>
  <si>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</si>
  <si>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</si>
  <si>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</si>
  <si>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</si>
  <si>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</si>
  <si>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</si>
  <si>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</si>
  <si>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</si>
  <si>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</si>
  <si>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</si>
  <si>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</si>
  <si>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</si>
  <si>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</si>
  <si>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</si>
  <si>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</si>
  <si>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</si>
  <si>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</si>
  <si>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</si>
  <si>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</si>
  <si>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</si>
  <si>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</si>
  <si>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</si>
  <si>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</si>
  <si>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</si>
  <si>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</si>
  <si>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</si>
  <si>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</si>
  <si>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</si>
  <si>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</si>
  <si>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</si>
  <si>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</si>
  <si>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</si>
  <si>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</si>
  <si>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</si>
  <si>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</si>
  <si>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</si>
  <si>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</si>
  <si>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</si>
  <si>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</si>
  <si>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</si>
  <si>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</si>
  <si>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</si>
  <si>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</si>
  <si>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</si>
  <si>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</si>
  <si>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</si>
  <si>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</si>
  <si>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</si>
  <si>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</si>
  <si>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</si>
  <si>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</si>
  <si>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</si>
  <si>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</si>
  <si>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</si>
  <si>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</si>
  <si>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</si>
  <si>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</si>
  <si>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</si>
  <si>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</si>
  <si>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</si>
  <si>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</si>
  <si>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</si>
  <si>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</si>
  <si>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</si>
  <si>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</si>
  <si>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</si>
  <si>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</si>
  <si>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</si>
  <si>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</si>
  <si>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</si>
  <si>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</si>
  <si>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</si>
  <si>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</si>
  <si>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</si>
  <si>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</si>
  <si>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</si>
  <si>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</si>
  <si>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</si>
  <si>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</si>
  <si>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</si>
  <si>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</si>
  <si>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</si>
  <si>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</si>
  <si>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</si>
  <si>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</si>
  <si>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</si>
  <si>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</si>
  <si>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</si>
  <si>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</si>
  <si>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</si>
  <si>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</si>
  <si>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</si>
  <si>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</si>
  <si>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</si>
  <si>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</si>
  <si>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</si>
  <si>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</si>
  <si>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</si>
  <si>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</si>
  <si>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</si>
  <si>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</si>
  <si>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</si>
  <si>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</si>
  <si>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</si>
  <si>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</si>
  <si>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</si>
  <si>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</si>
  <si>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</si>
  <si>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</si>
  <si>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</si>
  <si>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</si>
  <si>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</si>
  <si>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</si>
  <si>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</si>
  <si>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</si>
  <si>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</si>
  <si>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</si>
  <si>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</si>
  <si>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</si>
  <si>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</si>
  <si>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</si>
  <si>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</si>
  <si>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</si>
  <si>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</si>
  <si>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</si>
  <si>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</si>
  <si>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</si>
  <si>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</si>
  <si>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</si>
  <si>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</si>
  <si>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</si>
  <si>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</si>
  <si>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</si>
  <si>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</si>
  <si>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</si>
  <si>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</si>
  <si>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</si>
  <si>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</si>
  <si>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</si>
  <si>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</si>
  <si>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</si>
  <si>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</si>
  <si>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</si>
  <si>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</si>
  <si>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</si>
  <si>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</si>
  <si>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</si>
  <si>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</si>
  <si>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</si>
  <si>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</si>
  <si>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</si>
  <si>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</si>
  <si>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</si>
  <si>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</si>
  <si>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</si>
  <si>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</si>
  <si>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</si>
  <si>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</si>
  <si>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</si>
  <si>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</si>
  <si>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</si>
  <si>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</si>
  <si>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</si>
  <si>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</si>
  <si>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</si>
  <si>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</si>
  <si>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</si>
  <si>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</si>
  <si>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</si>
  <si>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</si>
  <si>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</si>
  <si>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</si>
  <si>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</si>
  <si>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</si>
  <si>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</si>
  <si>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</si>
  <si>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</si>
  <si>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</si>
  <si>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</si>
  <si>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</si>
  <si>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</si>
  <si>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</si>
  <si>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</si>
  <si>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</si>
  <si>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</si>
  <si>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</si>
  <si>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</si>
  <si>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</si>
  <si>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</si>
  <si>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</si>
  <si>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</si>
  <si>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</si>
  <si>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</si>
  <si>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</si>
  <si>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</si>
  <si>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</si>
  <si>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</si>
  <si>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</si>
  <si>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</si>
  <si>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</si>
  <si>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</si>
  <si>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</si>
  <si>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</si>
  <si>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</si>
  <si>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</si>
  <si>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</si>
  <si>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</si>
  <si>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</si>
  <si>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</si>
  <si>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</si>
  <si>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</si>
  <si>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</si>
  <si>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</si>
  <si>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</si>
  <si>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</si>
  <si>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</si>
  <si>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</si>
  <si>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</si>
  <si>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</si>
  <si>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</si>
  <si>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</si>
  <si>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</si>
  <si>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</si>
  <si>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</si>
  <si>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</si>
  <si>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</si>
  <si>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</si>
  <si>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</si>
  <si>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</si>
  <si>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</si>
  <si>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</si>
  <si>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</si>
  <si>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</si>
  <si>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</si>
  <si>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</si>
  <si>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</si>
  <si>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</si>
  <si>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</si>
  <si>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</si>
  <si>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</si>
  <si>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</si>
  <si>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</si>
  <si>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</si>
  <si>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</si>
  <si>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</si>
  <si>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</si>
  <si>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</si>
  <si>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</si>
  <si>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</si>
  <si>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</si>
  <si>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</si>
  <si>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</si>
  <si>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</si>
  <si>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</si>
  <si>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</si>
  <si>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</si>
  <si>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</si>
  <si>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</si>
  <si>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</si>
  <si>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</si>
  <si>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</si>
  <si>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</si>
  <si>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</si>
  <si>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</si>
  <si>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</si>
  <si>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</si>
  <si>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</si>
  <si>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</si>
  <si>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</si>
  <si>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</si>
  <si>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</si>
  <si>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</si>
  <si>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</si>
  <si>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</si>
  <si>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</si>
  <si>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</si>
  <si>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</si>
  <si>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</si>
  <si>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</si>
  <si>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</si>
  <si>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</si>
  <si>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</si>
  <si>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</si>
  <si>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</si>
  <si>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</si>
  <si>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</si>
  <si>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</si>
  <si>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</si>
  <si>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</si>
  <si>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</si>
  <si>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</si>
  <si>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</si>
  <si>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</si>
  <si>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</si>
  <si>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</si>
  <si>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</si>
  <si>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</si>
  <si>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</si>
  <si>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</si>
  <si>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</si>
  <si>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</si>
  <si>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</si>
  <si>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</si>
  <si>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</si>
  <si>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</si>
  <si>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</si>
  <si>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</si>
  <si>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</si>
  <si>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</si>
  <si>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</si>
  <si>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</si>
  <si>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</si>
  <si>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</si>
  <si>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</si>
  <si>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</si>
  <si>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</si>
  <si>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</si>
  <si>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</si>
  <si>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</si>
  <si>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</si>
  <si>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</si>
  <si>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</si>
  <si>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</si>
  <si>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</si>
  <si>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</si>
  <si>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</si>
  <si>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</si>
  <si>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</si>
  <si>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</si>
  <si>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</si>
  <si>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</si>
  <si>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</si>
  <si>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</si>
  <si>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</si>
  <si>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</si>
  <si>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</si>
  <si>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</si>
  <si>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</si>
  <si>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</si>
  <si>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</si>
  <si>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</si>
  <si>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</si>
  <si>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</si>
  <si>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</si>
  <si>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</si>
  <si>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</si>
  <si>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</si>
  <si>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</si>
  <si>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</si>
  <si>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</si>
  <si>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</si>
  <si>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</si>
  <si>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</si>
  <si>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</si>
  <si>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</si>
  <si>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</si>
  <si>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</si>
  <si>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</si>
  <si>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</si>
  <si>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</si>
  <si>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</si>
  <si>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</si>
  <si>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</si>
  <si>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</si>
  <si>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</si>
  <si>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</si>
  <si>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</si>
  <si>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</si>
  <si>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</si>
  <si>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</si>
  <si>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</si>
  <si>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</si>
  <si>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</si>
  <si>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</si>
  <si>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</si>
  <si>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</si>
  <si>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</si>
  <si>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</si>
  <si>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</si>
  <si>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</si>
  <si>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</si>
  <si>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</si>
  <si>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</si>
  <si>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</si>
  <si>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</si>
  <si>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</si>
  <si>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</si>
  <si>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</si>
  <si>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</si>
  <si>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</si>
  <si>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</si>
  <si>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</si>
  <si>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</si>
  <si>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</si>
  <si>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</si>
  <si>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</si>
  <si>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</si>
  <si>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</si>
  <si>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</si>
  <si>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</si>
  <si>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</si>
  <si>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</si>
  <si>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</si>
  <si>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</si>
  <si>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</si>
  <si>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</si>
  <si>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</si>
  <si>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</si>
  <si>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</si>
  <si>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</si>
  <si>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</si>
  <si>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</si>
  <si>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</si>
  <si>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</si>
  <si>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</si>
  <si>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</si>
  <si>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</si>
  <si>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</si>
  <si>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</si>
  <si>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</si>
  <si>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</si>
  <si>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</si>
  <si>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</si>
  <si>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</si>
  <si>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</si>
  <si>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</si>
  <si>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</si>
  <si>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</si>
  <si>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</si>
  <si>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</si>
  <si>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</si>
  <si>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</si>
  <si>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</si>
  <si>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</si>
  <si>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</si>
  <si>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</si>
  <si>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</si>
  <si>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</si>
  <si>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</si>
  <si>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</si>
  <si>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</si>
  <si>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</si>
  <si>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</si>
  <si>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</si>
  <si>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</si>
  <si>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</si>
  <si>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</si>
  <si>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</si>
  <si>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</si>
  <si>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</si>
  <si>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</si>
  <si>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</si>
  <si>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</si>
  <si>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</si>
  <si>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</si>
  <si>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</si>
  <si>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</si>
  <si>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</si>
  <si>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</si>
  <si>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</si>
  <si>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</si>
  <si>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</si>
  <si>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</si>
  <si>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</si>
  <si>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</si>
  <si>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</si>
  <si>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</si>
  <si>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</si>
  <si>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</si>
  <si>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</si>
  <si>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</si>
  <si>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</si>
  <si>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</si>
  <si>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</si>
  <si>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</si>
  <si>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</si>
  <si>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</si>
  <si>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</si>
  <si>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</si>
  <si>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</si>
  <si>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</si>
  <si>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</si>
  <si>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</si>
  <si>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</si>
  <si>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</si>
  <si>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</si>
  <si>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</si>
  <si>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</si>
  <si>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</si>
  <si>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</si>
  <si>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</si>
  <si>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</si>
  <si>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</si>
  <si>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</si>
  <si>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</si>
  <si>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</si>
  <si>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</si>
  <si>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</si>
  <si>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</si>
  <si>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</si>
  <si>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</si>
  <si>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</si>
  <si>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</si>
  <si>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</si>
  <si>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</si>
  <si>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</si>
  <si>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</si>
  <si>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</si>
  <si>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</si>
  <si>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</si>
  <si>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</si>
  <si>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</si>
  <si>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</si>
  <si>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</si>
  <si>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</si>
  <si>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</si>
  <si>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</si>
  <si>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</si>
  <si>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</si>
  <si>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</si>
  <si>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</si>
  <si>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</si>
  <si>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</si>
  <si>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</si>
  <si>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</si>
  <si>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</si>
  <si>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</si>
  <si>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</si>
  <si>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</si>
  <si>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</si>
  <si>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</si>
  <si>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</si>
  <si>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</si>
  <si>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</si>
  <si>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</si>
  <si>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</si>
  <si>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</si>
  <si>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</si>
  <si>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</si>
  <si>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</si>
  <si>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</si>
  <si>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</si>
  <si>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</si>
  <si>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</si>
  <si>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</si>
  <si>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</si>
  <si>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</si>
  <si>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</si>
  <si>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</si>
  <si>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</si>
  <si>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</si>
  <si>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</si>
  <si>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</si>
  <si>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</si>
  <si>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</si>
  <si>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</si>
  <si>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</si>
  <si>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</si>
  <si>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</si>
  <si>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</si>
  <si>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</si>
  <si>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</si>
  <si>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</si>
  <si>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</si>
  <si>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</si>
  <si>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</si>
  <si>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</si>
  <si>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</si>
  <si>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</si>
  <si>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</si>
  <si>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</si>
  <si>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</si>
  <si>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</si>
  <si>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</si>
  <si>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</si>
  <si>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</si>
  <si>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</si>
  <si>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</si>
  <si>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</si>
  <si>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</si>
  <si>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</si>
  <si>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</si>
  <si>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</si>
  <si>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</si>
  <si>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</si>
  <si>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</si>
  <si>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</si>
  <si>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</si>
  <si>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</si>
  <si>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</si>
  <si>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</si>
  <si>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</si>
  <si>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</si>
  <si>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</si>
  <si>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</si>
  <si>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</si>
  <si>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</si>
  <si>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</si>
  <si>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</si>
  <si>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</si>
  <si>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</si>
  <si>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</si>
  <si>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</si>
  <si>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</si>
  <si>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</si>
  <si>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</si>
  <si>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</si>
  <si>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</si>
  <si>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</si>
  <si>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</si>
  <si>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</si>
  <si>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</si>
  <si>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</si>
  <si>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</si>
  <si>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</si>
  <si>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</si>
  <si>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</si>
  <si>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</si>
  <si>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</si>
  <si>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</si>
  <si>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</si>
  <si>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</si>
  <si>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</si>
  <si>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</si>
  <si>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</si>
  <si>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</si>
  <si>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</si>
  <si>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</si>
  <si>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</si>
  <si>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</si>
  <si>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</si>
  <si>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</si>
  <si>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</si>
  <si>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</si>
  <si>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</si>
  <si>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</si>
  <si>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</si>
  <si>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</si>
  <si>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</si>
  <si>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</si>
  <si>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</si>
  <si>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</si>
  <si>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</si>
  <si>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</si>
  <si>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</si>
  <si>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</si>
  <si>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</si>
  <si>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</si>
  <si>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</si>
  <si>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</si>
  <si>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</si>
  <si>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</si>
  <si>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</si>
  <si>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</si>
  <si>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</si>
  <si>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</si>
  <si>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</si>
  <si>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</si>
  <si>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</si>
  <si>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</si>
  <si>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</si>
  <si>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</si>
  <si>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</si>
  <si>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</si>
  <si>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</si>
  <si>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</si>
  <si>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</si>
  <si>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</si>
  <si>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</si>
  <si>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</si>
  <si>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</si>
  <si>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</si>
  <si>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</si>
  <si>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</si>
  <si>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</si>
  <si>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</si>
  <si>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</si>
  <si>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</si>
  <si>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</si>
  <si>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</si>
  <si>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</si>
  <si>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</si>
  <si>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</si>
  <si>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</si>
  <si>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</si>
  <si>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</si>
  <si>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</si>
  <si>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</si>
  <si>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</si>
  <si>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</si>
  <si>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</si>
  <si>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</si>
  <si>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</si>
  <si>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</si>
  <si>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</si>
  <si>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</si>
  <si>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</si>
  <si>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</si>
  <si>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</si>
  <si>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</si>
  <si>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</si>
  <si>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</si>
  <si>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</si>
  <si>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</si>
  <si>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</si>
  <si>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</si>
  <si>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</si>
  <si>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</si>
  <si>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</si>
  <si>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</si>
  <si>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</si>
  <si>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</si>
  <si>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</si>
  <si>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</si>
  <si>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</si>
  <si>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</si>
  <si>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</si>
  <si>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</si>
  <si>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</si>
  <si>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</si>
  <si>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</si>
  <si>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</si>
  <si>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</si>
  <si>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</si>
  <si>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</si>
  <si>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</si>
  <si>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</si>
  <si>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</si>
  <si>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</si>
  <si>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</si>
  <si>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</si>
  <si>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</si>
  <si>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</si>
  <si>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</si>
  <si>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</si>
  <si>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</si>
  <si>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</si>
  <si>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</si>
  <si>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</si>
  <si>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</si>
  <si>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</si>
  <si>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</si>
  <si>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</si>
  <si>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</si>
  <si>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</si>
  <si>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</si>
  <si>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</si>
  <si>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</si>
  <si>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</si>
  <si>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</si>
  <si>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</si>
  <si>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</si>
  <si>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</si>
  <si>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</si>
  <si>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</si>
  <si>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</si>
  <si>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</si>
  <si>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</si>
  <si>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</si>
  <si>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</si>
  <si>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</si>
  <si>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</si>
  <si>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</si>
  <si>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</si>
  <si>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</si>
  <si>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</si>
  <si>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</si>
  <si>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</si>
  <si>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</si>
  <si>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</si>
  <si>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</si>
  <si>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</si>
  <si>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</si>
  <si>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</si>
  <si>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</si>
  <si>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</si>
  <si>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</si>
  <si>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</si>
  <si>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</si>
  <si>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</si>
  <si>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</si>
  <si>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</si>
  <si>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</si>
  <si>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</si>
  <si>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</si>
  <si>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</si>
  <si>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</si>
  <si>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</si>
  <si>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</si>
  <si>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</si>
  <si>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</si>
  <si>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</si>
  <si>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</si>
  <si>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</si>
  <si>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</si>
  <si>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</si>
  <si>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</si>
  <si>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</si>
  <si>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</si>
  <si>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</si>
  <si>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</si>
  <si>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</si>
  <si>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</si>
  <si>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</si>
  <si>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</si>
  <si>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</si>
  <si>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</si>
  <si>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</si>
  <si>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</si>
  <si>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</si>
  <si>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</si>
  <si>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</si>
  <si>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</si>
  <si>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</si>
  <si>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</si>
  <si>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</si>
  <si>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</si>
  <si>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</si>
  <si>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</si>
  <si>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</si>
  <si>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</si>
  <si>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</si>
  <si>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</si>
  <si>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</si>
  <si>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</si>
  <si>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</si>
  <si>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</si>
  <si>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</si>
  <si>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</si>
  <si>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</si>
  <si>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</si>
  <si>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</si>
  <si>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</si>
  <si>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</si>
  <si>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</si>
  <si>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</si>
  <si>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</si>
  <si>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</si>
  <si>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</si>
  <si>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</si>
  <si>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</si>
  <si>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</si>
  <si>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</si>
  <si>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</si>
  <si>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</si>
  <si>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</si>
  <si>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</si>
  <si>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</si>
  <si>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</si>
  <si>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</si>
  <si>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</si>
  <si>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</si>
  <si>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</si>
  <si>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</si>
  <si>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</si>
  <si>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</si>
  <si>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</si>
  <si>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</si>
  <si>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</si>
  <si>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</si>
  <si>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</si>
  <si>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</si>
  <si>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</si>
  <si>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</si>
  <si>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</si>
  <si>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</si>
  <si>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</si>
  <si>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</si>
  <si>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</si>
  <si>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</si>
  <si>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</si>
  <si>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</si>
  <si>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</si>
  <si>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</si>
  <si>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</si>
  <si>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</si>
  <si>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</si>
  <si>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</si>
  <si>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</si>
  <si>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</si>
  <si>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</si>
  <si>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</si>
  <si>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</si>
  <si>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</si>
  <si>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</si>
  <si>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</si>
  <si>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</si>
  <si>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</si>
  <si>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</si>
  <si>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</si>
  <si>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</si>
  <si>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</si>
  <si>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</si>
  <si>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</si>
  <si>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</si>
  <si>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</si>
  <si>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</si>
  <si>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</si>
  <si>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</si>
  <si>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</si>
  <si>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</si>
  <si>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</si>
  <si>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</si>
  <si>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</si>
  <si>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</si>
  <si>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</si>
  <si>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</si>
  <si>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</si>
  <si>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</si>
  <si>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</si>
  <si>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</si>
  <si>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</si>
  <si>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</si>
  <si>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</si>
  <si>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</si>
  <si>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</si>
  <si>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</si>
  <si>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</si>
  <si>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</si>
  <si>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</si>
  <si>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</si>
  <si>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</si>
  <si>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</si>
  <si>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</si>
  <si>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</si>
  <si>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</si>
  <si>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</si>
  <si>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</si>
  <si>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</si>
  <si>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</si>
  <si>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</si>
  <si>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</si>
  <si>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</si>
  <si>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</si>
  <si>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</si>
  <si>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</si>
  <si>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</si>
  <si>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</si>
  <si>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</si>
  <si>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</si>
  <si>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</si>
  <si>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</si>
  <si>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</si>
  <si>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</si>
  <si>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</si>
  <si>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</si>
  <si>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</si>
  <si>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</si>
  <si>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</si>
  <si>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</si>
  <si>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</si>
  <si>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</si>
  <si>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</si>
  <si>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</si>
  <si>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</si>
  <si>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</si>
  <si>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</si>
  <si>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</si>
  <si>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</si>
  <si>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</si>
  <si>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</si>
  <si>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</si>
  <si>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</si>
  <si>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</si>
  <si>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</si>
  <si>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</si>
  <si>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</si>
  <si>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</si>
  <si>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</si>
  <si>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</si>
  <si>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</si>
  <si>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</si>
  <si>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</si>
  <si>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</si>
  <si>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</si>
  <si>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</si>
  <si>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</si>
  <si>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</si>
  <si>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</si>
  <si>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</si>
  <si>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</si>
  <si>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</si>
  <si>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</si>
  <si>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</si>
  <si>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</si>
  <si>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</si>
  <si>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</si>
  <si>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</si>
  <si>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</si>
  <si>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</si>
  <si>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</si>
  <si>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</si>
  <si>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</si>
  <si>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</si>
  <si>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</si>
  <si>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</si>
  <si>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</si>
  <si>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</si>
  <si>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</si>
  <si>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</si>
  <si>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</si>
  <si>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</si>
  <si>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</si>
  <si>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</si>
  <si>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</si>
  <si>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</si>
  <si>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</si>
  <si>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</si>
  <si>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</si>
  <si>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</si>
  <si>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</si>
  <si>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</si>
  <si>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</si>
  <si>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</si>
  <si>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</si>
  <si>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</si>
  <si>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</si>
  <si>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</si>
  <si>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</si>
  <si>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</si>
  <si>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</si>
  <si>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</si>
  <si>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</si>
  <si>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</si>
  <si>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</si>
  <si>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</si>
  <si>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</si>
  <si>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</si>
  <si>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</si>
  <si>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</si>
  <si>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</si>
  <si>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</si>
  <si>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</si>
  <si>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</si>
  <si>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</si>
  <si>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</si>
  <si>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</si>
  <si>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</si>
  <si>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</si>
  <si>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</si>
  <si>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</si>
  <si>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</si>
  <si>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</si>
  <si>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</si>
  <si>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</si>
  <si>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</si>
  <si>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</si>
  <si>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</si>
  <si>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</si>
  <si>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</si>
  <si>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</si>
  <si>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</si>
  <si>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</si>
  <si>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</si>
  <si>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</si>
  <si>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</si>
  <si>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</si>
  <si>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</si>
  <si>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</si>
  <si>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</si>
  <si>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</si>
  <si>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</si>
  <si>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</si>
  <si>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</si>
  <si>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</si>
  <si>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</si>
  <si>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</si>
  <si>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</si>
  <si>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</si>
  <si>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</si>
  <si>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</si>
  <si>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</si>
  <si>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</si>
  <si>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</si>
  <si>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</si>
  <si>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</si>
  <si>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</si>
  <si>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</si>
  <si>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</si>
  <si>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</si>
  <si>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</si>
  <si>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</si>
  <si>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</si>
  <si>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</si>
  <si>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</si>
  <si>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</si>
  <si>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</si>
  <si>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</si>
  <si>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</si>
  <si>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</si>
  <si>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</si>
  <si>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</si>
  <si>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</si>
  <si>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</si>
  <si>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</si>
  <si>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</si>
  <si>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</si>
  <si>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</si>
  <si>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</si>
  <si>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</si>
  <si>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</si>
  <si>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</si>
  <si>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</si>
  <si>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</si>
  <si>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</si>
  <si>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</si>
  <si>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</si>
  <si>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</si>
  <si>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</si>
  <si>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</si>
  <si>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</si>
  <si>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</si>
  <si>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</si>
  <si>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</si>
  <si>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</si>
  <si>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</si>
  <si>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</si>
  <si>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</si>
  <si>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</si>
  <si>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</si>
  <si>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</si>
  <si>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</si>
  <si>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</si>
  <si>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</si>
  <si>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</si>
  <si>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</si>
  <si>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</si>
  <si>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</si>
  <si>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</si>
  <si>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</si>
  <si>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</si>
  <si>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</si>
  <si>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</si>
  <si>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</si>
  <si>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</si>
  <si>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</si>
  <si>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</si>
  <si>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</si>
  <si>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</si>
  <si>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</si>
  <si>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</si>
  <si>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</si>
  <si>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</si>
  <si>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</si>
  <si>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</si>
  <si>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</si>
  <si>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</si>
  <si>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</si>
  <si>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</si>
  <si>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</si>
  <si>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</si>
  <si>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</si>
  <si>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</si>
  <si>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</si>
  <si>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</si>
  <si>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</si>
  <si>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</si>
  <si>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</si>
  <si>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</si>
  <si>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</si>
  <si>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</si>
  <si>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</si>
  <si>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</si>
  <si>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</si>
  <si>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</si>
  <si>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</si>
  <si>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</si>
  <si>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</si>
  <si>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</si>
  <si>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</si>
  <si>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</si>
  <si>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</si>
  <si>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</si>
  <si>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</si>
  <si>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</si>
  <si>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</si>
  <si>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</si>
  <si>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</si>
  <si>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</si>
  <si>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</si>
  <si>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</si>
  <si>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</si>
  <si>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</si>
  <si>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</si>
  <si>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</si>
  <si>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</si>
  <si>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</si>
  <si>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</si>
  <si>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</si>
  <si>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</si>
  <si>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</si>
  <si>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</si>
  <si>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</si>
  <si>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</si>
  <si>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</si>
  <si>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</si>
  <si>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</si>
  <si>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</si>
  <si>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</si>
  <si>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</si>
  <si>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</si>
  <si>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</si>
  <si>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</si>
  <si>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</si>
  <si>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</si>
  <si>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</si>
  <si>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</si>
  <si>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</si>
  <si>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</si>
  <si>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</si>
  <si>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</si>
  <si>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</si>
  <si>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</si>
  <si>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</si>
  <si>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</si>
  <si>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</si>
  <si>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</si>
  <si>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</si>
  <si>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</si>
  <si>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</si>
  <si>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</si>
  <si>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</si>
  <si>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</si>
  <si>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</si>
  <si>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</si>
  <si>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</si>
  <si>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</si>
  <si>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</si>
  <si>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</si>
  <si>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</si>
  <si>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</si>
  <si>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</si>
  <si>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</si>
  <si>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</si>
  <si>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</si>
  <si>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</si>
  <si>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</si>
  <si>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</si>
  <si>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</si>
  <si>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</si>
  <si>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</si>
  <si>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</si>
  <si>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</si>
  <si>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</si>
  <si>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</si>
  <si>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</si>
  <si>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</si>
  <si>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</si>
  <si>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</si>
  <si>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</si>
  <si>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</si>
  <si>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</si>
  <si>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</si>
  <si>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</si>
  <si>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</si>
  <si>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</si>
  <si>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</si>
  <si>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</si>
  <si>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</si>
  <si>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</si>
  <si>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</si>
  <si>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</si>
  <si>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</si>
  <si>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</si>
  <si>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</si>
  <si>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</si>
  <si>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</si>
  <si>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</si>
  <si>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</si>
  <si>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</si>
  <si>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</si>
  <si>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</si>
  <si>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</si>
  <si>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</si>
  <si>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</si>
  <si>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</si>
  <si>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</si>
  <si>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</si>
  <si>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</si>
  <si>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</si>
  <si>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</si>
  <si>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</si>
  <si>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</si>
  <si>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</si>
  <si>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</si>
  <si>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</si>
  <si>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</si>
  <si>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</si>
  <si>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</si>
  <si>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</si>
  <si>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</si>
  <si>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</si>
  <si>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</si>
  <si>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</si>
  <si>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</si>
  <si>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</si>
  <si>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</si>
  <si>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</si>
  <si>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</si>
  <si>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</si>
  <si>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</si>
  <si>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</si>
  <si>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</si>
  <si>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</si>
  <si>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</si>
  <si>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</si>
  <si>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</si>
  <si>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</si>
  <si>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</si>
  <si>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</si>
  <si>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</si>
  <si>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</si>
  <si>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</si>
  <si>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</si>
  <si>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</si>
  <si>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</si>
  <si>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</si>
  <si>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</si>
  <si>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</si>
  <si>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</si>
  <si>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</si>
  <si>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</si>
  <si>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</si>
  <si>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</si>
  <si>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</si>
  <si>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</si>
  <si>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</si>
  <si>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</si>
  <si>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</si>
  <si>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</si>
  <si>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</si>
  <si>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</si>
  <si>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</si>
  <si>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</si>
  <si>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</si>
  <si>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</si>
  <si>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</si>
  <si>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</si>
  <si>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</si>
  <si>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</si>
  <si>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</si>
  <si>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</si>
  <si>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</si>
  <si>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</si>
  <si>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</si>
  <si>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</si>
  <si>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</si>
  <si>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</si>
  <si>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</si>
  <si>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</si>
  <si>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</si>
  <si>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</si>
  <si>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</si>
  <si>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</si>
  <si>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</si>
  <si>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</si>
  <si>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</si>
  <si>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</si>
  <si>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</si>
  <si>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</si>
  <si>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</si>
  <si>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</si>
  <si>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</si>
  <si>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</si>
  <si>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</si>
  <si>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</si>
  <si>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</si>
  <si>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</si>
  <si>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</si>
  <si>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</si>
  <si>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</si>
  <si>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</si>
  <si>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</si>
  <si>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</si>
  <si>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</si>
  <si>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</si>
  <si>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</si>
  <si>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</si>
  <si>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</si>
  <si>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</si>
  <si>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</si>
  <si>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</si>
  <si>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</si>
  <si>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</si>
  <si>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</si>
  <si>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</si>
  <si>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</si>
  <si>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</si>
  <si>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</si>
  <si>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</si>
  <si>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</si>
  <si>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</si>
  <si>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</si>
  <si>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</si>
  <si>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</si>
  <si>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</si>
  <si>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</si>
  <si>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</si>
  <si>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</si>
  <si>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</si>
  <si>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</si>
  <si>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</si>
  <si>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</si>
  <si>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</si>
  <si>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</si>
  <si>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</si>
  <si>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</si>
  <si>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</si>
  <si>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</si>
  <si>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</si>
  <si>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</si>
  <si>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</si>
  <si>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</si>
  <si>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</si>
  <si>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</si>
  <si>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</si>
  <si>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</si>
  <si>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</si>
  <si>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</si>
  <si>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</si>
  <si>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</si>
  <si>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</si>
  <si>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</si>
  <si>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</si>
  <si>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</si>
  <si>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</si>
  <si>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</si>
  <si>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</si>
  <si>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</si>
  <si>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</si>
  <si>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</si>
  <si>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</si>
  <si>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</si>
  <si>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</si>
  <si>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</si>
  <si>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</si>
  <si>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</si>
  <si>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</si>
  <si>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</si>
  <si>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</si>
  <si>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</si>
  <si>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</si>
  <si>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</si>
  <si>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</si>
  <si>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</si>
  <si>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</si>
  <si>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</si>
  <si>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</si>
  <si>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</si>
  <si>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</si>
  <si>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</si>
  <si>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</si>
  <si>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</si>
  <si>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</si>
  <si>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</si>
  <si>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</si>
  <si>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</si>
  <si>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</si>
  <si>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</si>
  <si>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</si>
  <si>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</si>
  <si>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</si>
  <si>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</si>
  <si>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</si>
  <si>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</si>
  <si>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</si>
  <si>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</si>
  <si>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</si>
  <si>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</si>
  <si>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</si>
  <si>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</si>
  <si>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</si>
  <si>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</si>
  <si>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</si>
  <si>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</si>
  <si>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</si>
  <si>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</si>
  <si>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</si>
  <si>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</si>
  <si>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</si>
  <si>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</si>
  <si>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</si>
  <si>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</si>
  <si>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</si>
  <si>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</si>
  <si>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</si>
  <si>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</si>
  <si>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</si>
  <si>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</si>
  <si>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</si>
  <si>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</si>
  <si>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</si>
  <si>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</si>
  <si>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</si>
  <si>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</si>
  <si>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</si>
  <si>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</si>
  <si>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</si>
  <si>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</si>
  <si>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</si>
  <si>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</si>
  <si>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</si>
  <si>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</si>
  <si>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</si>
  <si>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</si>
  <si>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</si>
  <si>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</si>
  <si>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</si>
  <si>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</si>
  <si>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</si>
  <si>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</si>
  <si>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</si>
  <si>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</si>
  <si>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</si>
  <si>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</si>
  <si>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</si>
  <si>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</si>
  <si>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</si>
  <si>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</si>
  <si>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</si>
  <si>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</si>
  <si>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</si>
  <si>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</si>
  <si>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</si>
  <si>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</si>
  <si>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</si>
  <si>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</si>
  <si>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</si>
  <si>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</si>
  <si>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</si>
  <si>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</si>
  <si>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</si>
  <si>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</si>
  <si>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</si>
  <si>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</si>
  <si>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</si>
  <si>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</si>
  <si>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</si>
  <si>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</si>
  <si>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</si>
  <si>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</si>
  <si>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</si>
  <si>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</si>
  <si>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</si>
  <si>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</si>
  <si>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</si>
  <si>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</si>
  <si>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</si>
  <si>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</si>
  <si>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</si>
  <si>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</si>
  <si>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</si>
  <si>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</si>
  <si>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</si>
  <si>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</si>
  <si>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</si>
  <si>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</si>
  <si>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</si>
  <si>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</si>
  <si>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</si>
  <si>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</si>
  <si>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</si>
  <si>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</si>
  <si>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</si>
  <si>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</si>
  <si>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</si>
  <si>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</si>
  <si>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</si>
  <si>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</si>
  <si>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</si>
  <si>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</si>
  <si>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</si>
  <si>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</si>
  <si>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</si>
  <si>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</si>
  <si>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</si>
  <si>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</si>
  <si>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</si>
  <si>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</si>
  <si>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</si>
  <si>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</si>
  <si>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</si>
  <si>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</si>
  <si>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</si>
  <si>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</si>
  <si>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</si>
  <si>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</si>
  <si>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</si>
  <si>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</si>
  <si>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</si>
  <si>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</si>
  <si>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</si>
  <si>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</si>
  <si>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</si>
  <si>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</si>
  <si>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</si>
  <si>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</si>
  <si>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</si>
  <si>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</si>
  <si>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</si>
  <si>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</si>
  <si>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</si>
  <si>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</si>
  <si>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</si>
  <si>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</si>
  <si>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</si>
  <si>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</si>
  <si>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</si>
  <si>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</si>
  <si>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</si>
  <si>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</si>
  <si>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</si>
  <si>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</si>
  <si>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</si>
  <si>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</si>
  <si>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</si>
  <si>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</si>
  <si>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</si>
  <si>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</si>
  <si>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</si>
  <si>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</si>
  <si>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</si>
  <si>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</si>
  <si>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</si>
  <si>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</si>
  <si>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</si>
  <si>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</si>
  <si>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</si>
  <si>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</si>
  <si>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</si>
  <si>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</si>
  <si>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</si>
  <si>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</si>
  <si>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</si>
  <si>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</si>
  <si>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</si>
  <si>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</si>
  <si>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</si>
  <si>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</si>
  <si>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</si>
  <si>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</si>
  <si>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</si>
  <si>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</si>
  <si>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</si>
  <si>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</si>
  <si>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</si>
  <si>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</si>
  <si>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</si>
  <si>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</si>
  <si>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</si>
  <si>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</si>
  <si>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</si>
  <si>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</si>
  <si>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</si>
  <si>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</si>
  <si>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</si>
  <si>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</si>
  <si>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</si>
  <si>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</si>
  <si>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</si>
  <si>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</si>
  <si>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</si>
  <si>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</si>
  <si>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</si>
  <si>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</si>
  <si>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</si>
  <si>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</si>
  <si>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</si>
  <si>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</si>
  <si>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</si>
  <si>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</si>
  <si>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</si>
  <si>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</si>
  <si>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</si>
  <si>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</si>
  <si>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</si>
  <si>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</si>
  <si>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</si>
  <si>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</si>
  <si>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</si>
  <si>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</si>
  <si>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</si>
  <si>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</si>
  <si>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</si>
  <si>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</si>
  <si>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</si>
  <si>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</si>
  <si>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</si>
  <si>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</si>
  <si>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</si>
  <si>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</si>
  <si>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</si>
  <si>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</si>
  <si>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</si>
  <si>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</si>
  <si>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</si>
  <si>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</si>
  <si>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</si>
  <si>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</si>
  <si>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</si>
  <si>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</si>
  <si>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</si>
  <si>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</si>
  <si>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</si>
  <si>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</si>
  <si>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</si>
  <si>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</si>
  <si>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</si>
  <si>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</si>
  <si>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</si>
  <si>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</si>
  <si>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</si>
  <si>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</si>
  <si>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</si>
  <si>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</si>
  <si>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</si>
  <si>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</si>
  <si>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</si>
  <si>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</si>
  <si>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</si>
  <si>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</si>
  <si>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</si>
  <si>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</si>
  <si>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</si>
  <si>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</si>
  <si>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</si>
  <si>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</si>
  <si>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</si>
  <si>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</si>
  <si>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</si>
  <si>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</si>
  <si>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</si>
  <si>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</si>
  <si>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</si>
  <si>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</si>
  <si>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</si>
  <si>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</si>
  <si>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</si>
  <si>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</si>
  <si>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</si>
  <si>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</si>
  <si>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</si>
  <si>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</si>
  <si>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</si>
  <si>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</si>
  <si>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</si>
  <si>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</si>
  <si>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</si>
  <si>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</si>
  <si>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</si>
  <si>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</si>
  <si>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</si>
  <si>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</si>
  <si>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</si>
  <si>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</si>
  <si>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</si>
  <si>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</si>
  <si>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</si>
  <si>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</si>
  <si>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</si>
  <si>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</si>
  <si>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</si>
  <si>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</si>
  <si>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</si>
  <si>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</si>
  <si>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</si>
  <si>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</si>
  <si>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</si>
  <si>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</si>
  <si>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</si>
  <si>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</si>
  <si>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</si>
  <si>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</si>
  <si>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</si>
  <si>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</si>
  <si>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</si>
  <si>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</si>
  <si>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</si>
  <si>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</si>
  <si>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</si>
  <si>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</si>
  <si>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</si>
  <si>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</si>
  <si>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</si>
  <si>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</si>
  <si>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</si>
  <si>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</si>
  <si>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</si>
  <si>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</si>
  <si>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</si>
  <si>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</si>
  <si>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</si>
  <si>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</si>
  <si>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</si>
  <si>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</si>
  <si>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</si>
  <si>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</si>
  <si>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</si>
  <si>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</si>
  <si>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</si>
  <si>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</si>
  <si>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</si>
  <si>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</si>
  <si>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</si>
  <si>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</si>
  <si>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</si>
  <si>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</si>
  <si>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</si>
  <si>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</si>
  <si>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</si>
  <si>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</si>
  <si>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</si>
  <si>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</si>
  <si>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</si>
  <si>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</si>
  <si>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</si>
  <si>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</si>
  <si>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</si>
  <si>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</si>
  <si>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</si>
  <si>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</si>
  <si>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</si>
  <si>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</si>
  <si>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</si>
  <si>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</si>
  <si>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</si>
  <si>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</si>
  <si>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</si>
  <si>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</si>
  <si>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</si>
  <si>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</si>
  <si>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</si>
  <si>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</si>
  <si>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</si>
  <si>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</si>
  <si>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</si>
  <si>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</si>
  <si>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</si>
  <si>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</si>
  <si>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</si>
  <si>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</si>
  <si>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</si>
  <si>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</si>
  <si>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</si>
  <si>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</si>
  <si>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</si>
  <si>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</si>
  <si>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</si>
  <si>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</si>
  <si>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</si>
  <si>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</si>
  <si>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</si>
  <si>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</si>
  <si>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</si>
  <si>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</si>
  <si>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</si>
  <si>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</si>
  <si>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</si>
  <si>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</si>
  <si>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</si>
  <si>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</si>
  <si>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</si>
  <si>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</si>
  <si>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</si>
  <si>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</si>
  <si>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</si>
  <si>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</si>
  <si>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</si>
  <si>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</si>
  <si>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</si>
  <si>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</si>
  <si>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</si>
  <si>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</si>
  <si>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</si>
  <si>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</si>
  <si>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</si>
  <si>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</si>
  <si>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</si>
  <si>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</si>
  <si>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</si>
  <si>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</si>
  <si>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</si>
  <si>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</si>
  <si>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</si>
  <si>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</si>
  <si>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</si>
  <si>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</si>
  <si>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</si>
  <si>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</si>
  <si>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</si>
  <si>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</si>
  <si>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</si>
  <si>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</si>
  <si>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</si>
  <si>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</si>
  <si>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</si>
  <si>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</si>
  <si>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</si>
  <si>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</si>
  <si>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</si>
  <si>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</si>
  <si>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</si>
  <si>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</si>
  <si>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</si>
  <si>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</si>
  <si>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</si>
  <si>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</si>
  <si>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</si>
  <si>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</si>
  <si>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</si>
  <si>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</si>
  <si>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</si>
  <si>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</si>
  <si>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</si>
  <si>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</si>
  <si>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</si>
  <si>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</si>
  <si>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</si>
  <si>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</si>
  <si>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</si>
  <si>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</si>
  <si>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</si>
  <si>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</si>
  <si>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</si>
  <si>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</si>
  <si>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</si>
  <si>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</si>
  <si>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</si>
  <si>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</si>
  <si>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</si>
  <si>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</si>
  <si>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</si>
  <si>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</si>
  <si>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</si>
  <si>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</si>
  <si>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</si>
  <si>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</si>
  <si>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</si>
  <si>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</si>
  <si>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</si>
  <si>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</si>
  <si>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</si>
  <si>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</si>
  <si>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</si>
  <si>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</si>
  <si>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</si>
  <si>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</si>
  <si>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</si>
  <si>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</si>
  <si>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</si>
  <si>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</si>
  <si>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</si>
  <si>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</si>
  <si>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</si>
  <si>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</si>
  <si>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</si>
  <si>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</si>
  <si>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</si>
  <si>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</si>
  <si>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</si>
  <si>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</si>
  <si>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</si>
  <si>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</si>
  <si>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</si>
  <si>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</si>
  <si>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</si>
  <si>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</si>
  <si>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</si>
  <si>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</si>
  <si>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</si>
  <si>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</si>
  <si>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</si>
  <si>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</si>
  <si>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</si>
  <si>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</si>
  <si>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</si>
  <si>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</si>
  <si>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</si>
  <si>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</si>
  <si>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</si>
  <si>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</si>
  <si>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</si>
  <si>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</si>
  <si>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</si>
  <si>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</si>
  <si>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</si>
  <si>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</si>
  <si>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</si>
  <si>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</si>
  <si>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</si>
  <si>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</si>
  <si>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</si>
  <si>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</si>
  <si>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</si>
  <si>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</si>
  <si>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</si>
  <si>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</si>
  <si>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</si>
  <si>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</si>
  <si>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</si>
  <si>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</si>
  <si>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</si>
  <si>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</si>
  <si>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</si>
  <si>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</si>
  <si>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</si>
  <si>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</si>
  <si>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</si>
  <si>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</si>
  <si>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</si>
  <si>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</si>
  <si>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</si>
  <si>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</si>
  <si>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</si>
  <si>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</si>
  <si>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</si>
  <si>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</si>
  <si>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</si>
  <si>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</si>
  <si>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</si>
  <si>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</si>
  <si>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</si>
  <si>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</si>
  <si>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</si>
  <si>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</si>
  <si>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</si>
  <si>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</si>
  <si>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</si>
  <si>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</si>
  <si>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</si>
  <si>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</si>
  <si>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</si>
  <si>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</si>
  <si>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</si>
  <si>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</si>
  <si>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</si>
  <si>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</si>
  <si>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</si>
  <si>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</si>
  <si>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</si>
  <si>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</si>
  <si>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</si>
  <si>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</si>
  <si>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</si>
  <si>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</si>
  <si>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</si>
  <si>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</si>
  <si>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</si>
  <si>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</si>
  <si>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</si>
  <si>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</si>
  <si>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</si>
  <si>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</si>
  <si>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</si>
  <si>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</si>
  <si>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</si>
  <si>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</si>
  <si>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</si>
  <si>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</si>
  <si>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</si>
  <si>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</si>
  <si>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</si>
  <si>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</si>
  <si>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</si>
  <si>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</si>
  <si>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</si>
  <si>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</si>
  <si>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</si>
  <si>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</si>
  <si>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</si>
  <si>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</si>
  <si>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</si>
  <si>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</si>
  <si>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</si>
  <si>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</si>
  <si>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</si>
  <si>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</si>
  <si>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</si>
  <si>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</si>
  <si>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</si>
  <si>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</si>
  <si>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</si>
  <si>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</si>
  <si>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</si>
  <si>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</si>
  <si>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</si>
  <si>
    <t>H000004167</t>
  </si>
  <si>
    <t>FR7102758</t>
  </si>
  <si>
    <t>CLFF_1000$$$AE50GCO220 HC Lumina</t>
  </si>
  <si>
    <t>CTEMPEU_1000PL80860000 ONE LS ERP - MBS Finance reclass</t>
  </si>
  <si>
    <t>CTEMPNA_1000PH80860000 ONE LS ERP - MBS Finance reclass</t>
  </si>
  <si>
    <t>CNOW_7210$$$0000010298 ONE LS ERP - Quality</t>
  </si>
  <si>
    <t>CLFF_1000$$$DE10OF0005 T&amp;E - LS ERP other</t>
  </si>
  <si>
    <t>CLFF_7210$$$2123OF0029 T&amp;E_IN - other LS ERP</t>
  </si>
  <si>
    <t>CNOW_7210$$$0000052114 T&amp;E - other LS ERP</t>
  </si>
  <si>
    <t>CPHOENX_01010000860002 T&amp;E - other LS ERP</t>
  </si>
  <si>
    <t>CNOW_7210$$$0000010584 T&amp;E - other LS ERP</t>
  </si>
  <si>
    <t>CORAERP_MMOR1975.9945 9945 IT T&amp;E - other ERP projects</t>
  </si>
  <si>
    <t>FR7105221</t>
  </si>
  <si>
    <t xml:space="preserve">L000013801 </t>
  </si>
  <si>
    <t>L000013798</t>
  </si>
  <si>
    <t>L000013623</t>
  </si>
  <si>
    <t>FR7105779</t>
  </si>
  <si>
    <t>CLFF_VMCA$$$DE10GIN006 DivCo Insurance DE10</t>
  </si>
  <si>
    <t>CLFF_VMCA$$$DE10GM1008 MBS FI Trans Costs</t>
  </si>
  <si>
    <t>CLFF_VMCA$$$DE10GM2000 Bank and Audit Fees</t>
  </si>
  <si>
    <t>CLFF_VMCA$$$DE10GM4009 MBS HR Trans Costs</t>
  </si>
  <si>
    <t>CLFF_VMCA$$$DE10GM8003 MBS B&amp;P Trans Costs</t>
  </si>
  <si>
    <t>CLFF_VMCA$$$KR08GLE009 XXX_Legal BP LS GM5</t>
  </si>
  <si>
    <t>CLFF_VMCA$$$KR11GLE006 XXXLegal BP LS GM5XXX</t>
  </si>
  <si>
    <t>CLFF_VMCA$$$KR15GLE006 XXXLegal BP LS GM5XXX</t>
  </si>
  <si>
    <t>CLFF_VMCA$$$KR16GLE006 XXXLegal BP LS GM5XXX</t>
  </si>
  <si>
    <t>CLFF_VMCA$$$SG10GM2004 SG ALLN X-CHG</t>
  </si>
  <si>
    <t>G000000001</t>
  </si>
  <si>
    <t>O000000007</t>
  </si>
  <si>
    <t>DE1XGIN006</t>
  </si>
  <si>
    <t>DE1XGM1008</t>
  </si>
  <si>
    <t>DE1XGM4009</t>
  </si>
  <si>
    <t>DE1XGM8003</t>
  </si>
  <si>
    <t>FR7105658</t>
  </si>
  <si>
    <t>PTEMPNA_US201PIOMEVCXPR01</t>
  </si>
  <si>
    <t>PTEMPNA_US201PIOMCCGVPR01</t>
  </si>
  <si>
    <t>PTEMPNA_US201PIOMCCGVPR00</t>
  </si>
  <si>
    <t>PTEMPNA_US201PIOMCCGVPR02</t>
  </si>
  <si>
    <t>H000003686</t>
  </si>
  <si>
    <t>H000003684</t>
  </si>
  <si>
    <t>TEMPNA_US201PIOMEVCXPR</t>
  </si>
  <si>
    <t>TEMPNA_US201PIOMCCGVPR</t>
  </si>
  <si>
    <t>DE1XGM2000 - Both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</si>
</sst>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  <xf numFmtId="14" fontId="0" fillId="0" borderId="0" xfId="0" applyNumberFormat="1" applyFon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12.82263923611" createdVersion="7" refreshedVersion="8" minRefreshableVersion="3" recordCount="674" xr:uid="{11839AE3-6158-4318-87AD-2C711D0BF451}">
  <cacheSource type="worksheet">
    <worksheetSource name="Proc"/>
  </cacheSource>
  <cacheFields count="19">
    <cacheField name="App" numFmtId="0">
      <sharedItems containsBlank="1" count="1262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s v="FR7102758"/>
        <s v="FR7105221"/>
        <s v="FR7105779"/>
        <s v="FR7105658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24T09:53:09"/>
    </cacheField>
    <cacheField name="DateMapped" numFmtId="14">
      <sharedItems containsNonDate="0" containsDate="1" containsString="0" containsBlank="1" minDate="2023-09-01T00:00:00" maxDate="2025-02-25T00:00:00"/>
    </cacheField>
    <cacheField name="DateClosed" numFmtId="14">
      <sharedItems containsNonDate="0" containsDate="1" containsString="0" containsBlank="1" minDate="2023-09-06T00:00:00" maxDate="2025-02-25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0" maxValue="46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6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21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7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0"/>
    <x v="2"/>
    <s v="CTEMPEU_1000PL80GITL2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15400"/>
    <s v="G000001238"/>
    <s v="G000001235"/>
    <s v="LFF (MDG-F)"/>
    <s v="DE1051540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1"/>
    <s v="L000013808"/>
    <s v="L000013391"/>
    <s v="LFF (MDG-F)"/>
    <s v="DE10533731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0"/>
    <s v="L000013808"/>
    <s v="L000013391"/>
    <s v="LFF (MDG-F)"/>
    <s v="DE1053373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FLTFLE_1771000011550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TEMPEU_1000NL40AD1N4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45.9018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4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19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507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51457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029GIT00M"/>
    <s v="L000013808"/>
    <s v="L000013391"/>
    <s v="LFF (MDG-F)"/>
    <s v="2029GIT00M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4068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3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3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123GIT094"/>
    <s v="L000013808"/>
    <s v="L000013391"/>
    <s v="LFF (MDG-F)"/>
    <s v="2123GIT094"/>
    <m/>
    <b v="0"/>
    <x v="0"/>
    <x v="1"/>
    <d v="2025-02-03T16:40:45"/>
    <d v="2025-02-24T00:00:00"/>
    <d v="2025-02-24T00:00:00"/>
    <x v="1"/>
    <n v="15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14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14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14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14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14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14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14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14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14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14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14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14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14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14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14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14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14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14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14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14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14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14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14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14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14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14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14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14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14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14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14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14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14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14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14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14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14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14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14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14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14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13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13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13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12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12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12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12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12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11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11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9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9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8"/>
    <s v="Jay-R Lizardo"/>
    <m/>
  </r>
  <r>
    <x v="63"/>
    <x v="0"/>
    <x v="2"/>
    <s v="CLFF_7210$$$2034C00019 Hub Organoids"/>
    <s v="L000007871"/>
    <s v="GCOHM01 Global Cost Object Hierarchy"/>
    <s v="LFF (MDG-F)"/>
    <s v="2034C00019"/>
    <m/>
    <b v="0"/>
    <x v="2"/>
    <x v="1"/>
    <d v="2025-02-13T09:20:50"/>
    <d v="2025-02-24T00:00:00"/>
    <d v="2025-02-24T00:00:00"/>
    <x v="1"/>
    <n v="7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0"/>
    <x v="2"/>
    <s v="CLFF_7210$$$2123L28514 SBS Creative Services"/>
    <s v="G000001314"/>
    <s v="L000011127"/>
    <s v="LFF (MDG-F)"/>
    <s v="2123L2851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2 SBS Green Chem Support"/>
    <s v="G000001315"/>
    <s v="L000011352"/>
    <s v="LFF (MDG-F)"/>
    <s v="2123OF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4 Bus &amp; Comp Intel"/>
    <s v="G000001315"/>
    <s v="L000011352"/>
    <s v="LFF (MDG-F)"/>
    <s v="2123OF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2 MM-SIAL Cross charge"/>
    <s v="G000001319"/>
    <s v="L000013769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70001 SBS - Administration"/>
    <s v="G000001319"/>
    <s v="L000013769"/>
    <s v="LFF (MDG-F)"/>
    <s v="2123L7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3 LS PS Integrated Marketing Marcom"/>
    <s v="G000001303"/>
    <s v="L000013558"/>
    <s v="LFF (MDG-F)"/>
    <s v="2123C0011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8 Commercial Ed APAC"/>
    <s v="G000001287"/>
    <s v="L000013742"/>
    <s v="LFF (MDG-F)"/>
    <s v="2123C001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0 AS - MSX MarCom SBS"/>
    <s v="G000001287"/>
    <s v="L000013742"/>
    <s v="LFF (MDG-F)"/>
    <s v="2123C0007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8 SBS Pricing Team AS"/>
    <s v="G000001322"/>
    <s v="L000013742"/>
    <s v="LFF (MDG-F)"/>
    <s v="2123C000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3 AS Analytics"/>
    <s v="G000001287"/>
    <s v="L000013742"/>
    <s v="LFF (MDG-F)"/>
    <s v="2123C0005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6 RS Strategy Analytics &amp; Insights"/>
    <s v="G000001287"/>
    <s v="L000013742"/>
    <s v="LFF (MDG-F)"/>
    <s v="2123C0005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1 SLS S&amp;S Global Projects"/>
    <s v="G000001287"/>
    <s v="L000013742"/>
    <s v="LFF (MDG-F)"/>
    <s v="2123OF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1 BM - SBS Marketing Operations"/>
    <s v="G000001288"/>
    <s v="L000013743"/>
    <s v="LFF (MDG-F)"/>
    <s v="2123C000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0 BM - SBS Copernic Marketing Service"/>
    <s v="G000001288"/>
    <s v="L000013743"/>
    <s v="LFF (MDG-F)"/>
    <s v="2123C0008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9 BM -Â SBS Strategic Initiatives"/>
    <s v="G000001323"/>
    <s v="L000013743"/>
    <s v="LFF (MDG-F)"/>
    <s v="2123C0007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5 SBS Digital Sales BM IN"/>
    <s v="G000001288"/>
    <s v="L000013743"/>
    <s v="LFF (MDG-F)"/>
    <s v="2123C0007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4 DxRM SBS"/>
    <s v="G000001289"/>
    <s v="L000013744"/>
    <s v="LFF (MDG-F)"/>
    <s v="2123C000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7 SBS-Digital Specialist"/>
    <s v="G000001290"/>
    <s v="L000013745"/>
    <s v="LFF (MDG-F)"/>
    <s v="2123C0006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1 LW WE Service SBS support"/>
    <s v="G000001290"/>
    <s v="L000013745"/>
    <s v="LFF (MDG-F)"/>
    <s v="2123CS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3 LW NA Service SBS Support"/>
    <s v="G000001290"/>
    <s v="L000013745"/>
    <s v="LFF (MDG-F)"/>
    <s v="2123CS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57 LW Marketing OPS SBS"/>
    <s v="G000001290"/>
    <s v="L000013745"/>
    <s v="LFF (MDG-F)"/>
    <s v="2123CS005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R00007 LW SBS Marketing Operations"/>
    <s v="G000001290"/>
    <s v="L000013745"/>
    <s v="LFF (MDG-F)"/>
    <s v="2123R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3 Blue on Red"/>
    <s v="G000001291"/>
    <s v="L000013746"/>
    <s v="LFF (MDG-F)"/>
    <s v="2123C0002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9 AS Digital Content"/>
    <s v="G000001291"/>
    <s v="L000013746"/>
    <s v="LFF (MDG-F)"/>
    <s v="2123C0002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97 XXXSBS Content Curation - LS"/>
    <s v="G000001291"/>
    <s v="L000013746"/>
    <s v="LFF (MDG-F)"/>
    <s v="2123C0849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28 SMI - SBS Product Ideation"/>
    <s v="G000001291"/>
    <s v="L000013746"/>
    <s v="LFF (MDG-F)"/>
    <s v="2123C085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6 SBS Digital Marketing &amp; Prd Mgt"/>
    <s v="G000001291"/>
    <s v="L000013746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1 SBS LSC DC&amp;S Support"/>
    <s v="G000001292"/>
    <s v="L000013747"/>
    <s v="LFF (MDG-F)"/>
    <s v="2123C0003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3 SBS LSC CS K Support"/>
    <s v="G000001292"/>
    <s v="L000013747"/>
    <s v="LFF (MDG-F)"/>
    <s v="2123C0003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4 SBS LSC PM Support"/>
    <s v="G000001292"/>
    <s v="L000013747"/>
    <s v="LFF (MDG-F)"/>
    <s v="2123C0003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2 Marketing Expense: PM Ops"/>
    <s v="G000001292"/>
    <s v="L000013747"/>
    <s v="LFF (MDG-F)"/>
    <s v="2123C0006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2 CL Operations India"/>
    <s v="G000001292"/>
    <s v="L000013747"/>
    <s v="LFF (MDG-F)"/>
    <s v="2123C000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42 Marketing Expense"/>
    <s v="G000001292"/>
    <s v="L000013747"/>
    <s v="LFF (MDG-F)"/>
    <s v="2123C001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5 SBS - SMI NPI"/>
    <s v="G000001292"/>
    <s v="L000013747"/>
    <s v="LFF (MDG-F)"/>
    <s v="2123C085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2 R&amp;A Com - Technical Support"/>
    <s v="G000001293"/>
    <s v="L000013748"/>
    <s v="LFF (MDG-F)"/>
    <s v="2123C0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3 R&amp;A Com - Cash Collection"/>
    <s v="G000001293"/>
    <s v="L000013748"/>
    <s v="LFF (MDG-F)"/>
    <s v="2123C0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5 R&amp;A Com - Cash Collection NA"/>
    <s v="G000001293"/>
    <s v="L000013748"/>
    <s v="LFF (MDG-F)"/>
    <s v="2123C0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8 AS Sales Enablement CRM SBS"/>
    <s v="G000001293"/>
    <s v="L000013748"/>
    <s v="LFF (MDG-F)"/>
    <s v="2123C0005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3 AS Sales Enablement TMIC SBS"/>
    <s v="G000001293"/>
    <s v="L000013748"/>
    <s v="LFF (MDG-F)"/>
    <s v="2123C0006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6 SBS Sales Enablement NA"/>
    <s v="G000001293"/>
    <s v="L000013748"/>
    <s v="LFF (MDG-F)"/>
    <s v="2123C0006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1 R&amp;A Com - Customer Service"/>
    <s v="G000001293"/>
    <s v="L000013748"/>
    <s v="LFF (MDG-F)"/>
    <s v="2123C084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3 SBS-R&amp;A SSO NA"/>
    <s v="G000001293"/>
    <s v="L000013748"/>
    <s v="LFF (MDG-F)"/>
    <s v="2123C0BS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4 SBS-R&amp;A CEx Eff NA"/>
    <s v="G000001293"/>
    <s v="L000013748"/>
    <s v="LFF (MDG-F)"/>
    <s v="2123C0BS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8 SBS-R&amp;A CEX Latam"/>
    <s v="G000001293"/>
    <s v="L000013748"/>
    <s v="LFF (MDG-F)"/>
    <s v="2123C0BS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9 SBS-R&amp;A Cash Collection Latam"/>
    <s v="G000001293"/>
    <s v="L000013748"/>
    <s v="LFF (MDG-F)"/>
    <s v="2123C0BS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2 SBS Cust Serv APAC"/>
    <s v="G000001294"/>
    <s v="L000013749"/>
    <s v="LFF (MDG-F)"/>
    <s v="2123C000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0 Mktg Employee Exp"/>
    <s v="G000001294"/>
    <s v="L000013749"/>
    <s v="LFF (MDG-F)"/>
    <s v="2123C0005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1 AAIT - SBS India (SIAL)"/>
    <s v="G000001294"/>
    <s v="L000013749"/>
    <s v="LFF (MDG-F)"/>
    <s v="2123C0006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8 L &amp; P Management-APAC"/>
    <s v="G000001294"/>
    <s v="L000013749"/>
    <s v="LFF (MDG-F)"/>
    <s v="2123C0006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2 APAC MSX SBS"/>
    <s v="G000001294"/>
    <s v="L000013749"/>
    <s v="LFF (MDG-F)"/>
    <s v="2123C0008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4 Com - Cash Collection WE"/>
    <s v="G000001295"/>
    <s v="L000013750"/>
    <s v="LFF (MDG-F)"/>
    <s v="2123C0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7 R&amp;A Com - Customer Service WE"/>
    <s v="G000001295"/>
    <s v="L000013750"/>
    <s v="LFF (MDG-F)"/>
    <s v="2123C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3 SBS Sales Enablement"/>
    <s v="G000001295"/>
    <s v="L000013750"/>
    <s v="LFF (MDG-F)"/>
    <s v="2123C0004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4 SBS Tech Service-Field Marketing-SFDC"/>
    <s v="G000001295"/>
    <s v="L000013750"/>
    <s v="LFF (MDG-F)"/>
    <s v="2123C0004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5 SBS TchSrv EMEA APAC"/>
    <s v="G000001295"/>
    <s v="L000013750"/>
    <s v="LFF (MDG-F)"/>
    <s v="2123C0004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4 SBS Pharma WE"/>
    <s v="G000001295"/>
    <s v="L000013750"/>
    <s v="LFF (MDG-F)"/>
    <s v="2123C0007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5 SBS Demand Planning - Order Management"/>
    <s v="G000001295"/>
    <s v="L000013750"/>
    <s v="LFF (MDG-F)"/>
    <s v="2123C0008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1 DARwin Field Marketing support"/>
    <s v="G000001295"/>
    <s v="L000013750"/>
    <s v="LFF (MDG-F)"/>
    <s v="2123C000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8 SMI - SBS Strategic Pricing"/>
    <s v="G000001295"/>
    <s v="L000013750"/>
    <s v="LFF (MDG-F)"/>
    <s v="2123C084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04 R&amp;A Com - CRM support"/>
    <s v="G000001295"/>
    <s v="L000013750"/>
    <s v="LFF (MDG-F)"/>
    <s v="2123C085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5 CEx BPEX WE"/>
    <s v="G000001295"/>
    <s v="L000013750"/>
    <s v="LFF (MDG-F)"/>
    <s v="2123C0BS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6 CEx Customer Focus"/>
    <s v="G000001295"/>
    <s v="L000013750"/>
    <s v="LFF (MDG-F)"/>
    <s v="2123C0BS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7 CEx Customer Focus"/>
    <s v="G000001295"/>
    <s v="L000013750"/>
    <s v="LFF (MDG-F)"/>
    <s v="2123C0BS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4 MM-SIAL Cross charge"/>
    <s v="G000001295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4 MM-SIAL Cross charge"/>
    <s v="G000001295"/>
    <s v="L000013750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11 SMI - SBS Product Management"/>
    <s v="G000001296"/>
    <s v="L000013751"/>
    <s v="LFF (MDG-F)"/>
    <s v="2123C0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8 Cell Culture SBS 2"/>
    <s v="G000001296"/>
    <s v="L000013751"/>
    <s v="LFF (MDG-F)"/>
    <s v="2123C000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9 SBS - SMI Product Support"/>
    <s v="G000001296"/>
    <s v="L000013751"/>
    <s v="LFF (MDG-F)"/>
    <s v="2123C0851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0 SBS RPA Digitalization &amp; Automation"/>
    <s v="G000001334"/>
    <s v="L000013753"/>
    <s v="LFF (MDG-F)"/>
    <s v="2123OF001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8 SBS CTS Order Entry"/>
    <s v="G000001299"/>
    <s v="L000013753"/>
    <s v="LFF (MDG-F)"/>
    <s v="2123OF001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9 SBS - PS Com Analytics"/>
    <s v="G000001337"/>
    <s v="L000013755"/>
    <s v="LFF (MDG-F)"/>
    <s v="2123C0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2 SBS PS-Com analytics"/>
    <s v="G000001302"/>
    <s v="L000013755"/>
    <s v="LFF (MDG-F)"/>
    <s v="2123C0002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8 SBS Commercial Excellence NA PS"/>
    <s v="G000001302"/>
    <s v="L000013755"/>
    <s v="LFF (MDG-F)"/>
    <s v="2123C0009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3 SFDC Automation Project"/>
    <s v="G000001337"/>
    <s v="L000013755"/>
    <s v="LFF (MDG-F)"/>
    <s v="2123C001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2 SBS P&amp;FM business operations"/>
    <s v="G000001303"/>
    <s v="L000013756"/>
    <s v="LFF (MDG-F)"/>
    <s v="2123C001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9 Business Performance - Reporting &amp; Tools"/>
    <s v="G000001303"/>
    <s v="L000013756"/>
    <s v="LFF (MDG-F)"/>
    <s v="2123OF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1 SBS Direct Purchasing Team"/>
    <s v="G000001306"/>
    <s v="L000013758"/>
    <s v="LFF (MDG-F)"/>
    <s v="2123TPSZ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3 SBS RPA ISCO support"/>
    <s v="G000001341"/>
    <s v="L000013758"/>
    <s v="LFF (MDG-F)"/>
    <s v="2123TPSZ9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80001 SBS RPA Danvers ISCO"/>
    <s v="G000001307"/>
    <s v="L000013759"/>
    <s v="LFF (MDG-F)"/>
    <s v="2123L8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0 SBS Supply Chain"/>
    <s v="G000001307"/>
    <s v="L000013759"/>
    <s v="LFF (MDG-F)"/>
    <s v="2123TPSZ9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QJZ94 SBS RPA for APAC Warehouse"/>
    <s v="G000001343"/>
    <s v="L000013760"/>
    <s v="LFF (MDG-F)"/>
    <s v="2123TQJZ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5 Digital COE Project Management"/>
    <s v="G000001316"/>
    <s v="L000013762"/>
    <s v="LFF (MDG-F)"/>
    <s v="2123OF00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24 LS-QD MDM"/>
    <s v="G000001317"/>
    <s v="L000013764"/>
    <s v="LFF (MDG-F)"/>
    <s v="2123L5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8472 LS-Q Regulatory - SBS IN"/>
    <s v="G000001317"/>
    <s v="L000013765"/>
    <s v="LFF (MDG-F)"/>
    <s v="2123L584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6 LS-QD SBS Support"/>
    <s v="G000001317"/>
    <s v="L000013765"/>
    <s v="LFF (MDG-F)"/>
    <s v="2123L500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5 LS-QH SBS Support"/>
    <s v="G000001352"/>
    <s v="L000013765"/>
    <s v="LFF (MDG-F)"/>
    <s v="2123L5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3 LS-QS SBS Support"/>
    <s v="G000001317"/>
    <s v="L000013766"/>
    <s v="LFF (MDG-F)"/>
    <s v="2123L5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4 LS-QR SBS Support"/>
    <s v="G000001317"/>
    <s v="L000013767"/>
    <s v="LFF (MDG-F)"/>
    <s v="2123L5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2 SBS Enabling Sourcing"/>
    <s v="G000001318"/>
    <s v="L000013768"/>
    <s v="LFF (MDG-F)"/>
    <s v="2123C0011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5 SBS PS Value Stream"/>
    <s v="G000001309"/>
    <s v="L000013776"/>
    <s v="LFF (MDG-F)"/>
    <s v="2123OF002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4 SBS WCOGS Support"/>
    <s v="G000001310"/>
    <s v="L000013777"/>
    <s v="LFF (MDG-F)"/>
    <s v="2123OF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1 SBS ISCO AEM Support"/>
    <s v="G000001311"/>
    <s v="L000013778"/>
    <s v="LFF (MDG-F)"/>
    <s v="2123OF002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41_I GSS - SLS (direct input)"/>
    <s v="G000000184"/>
    <s v="L00001374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2_I GSS - LSS (direct input)"/>
    <s v="G000000184"/>
    <s v="L000013752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4_I GSS - PS (direct input)"/>
    <s v="G000000184"/>
    <s v="L000013754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7_I GSS - ISCO (direct input)"/>
    <s v="G000000184"/>
    <s v="L000013757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61_I Enabling Functions GSS COE (direct input)"/>
    <s v="G000000184"/>
    <s v="L00001376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Not found in MDGF"/>
    <b v="0"/>
    <x v="3"/>
    <x v="1"/>
    <d v="2025-02-17T15:23:20"/>
    <m/>
    <m/>
    <x v="0"/>
    <n v="5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Not found in MDGF"/>
    <b v="0"/>
    <x v="3"/>
    <x v="1"/>
    <d v="2025-02-17T15:23:20"/>
    <m/>
    <m/>
    <x v="0"/>
    <n v="5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Not found in MDGF"/>
    <b v="0"/>
    <x v="3"/>
    <x v="1"/>
    <d v="2025-02-17T15:23:20"/>
    <m/>
    <m/>
    <x v="0"/>
    <n v="5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0"/>
    <n v="5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0"/>
    <n v="5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0"/>
    <n v="5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0"/>
    <n v="5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0"/>
    <n v="5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0"/>
    <x v="2"/>
    <s v="CLFF_1000$$$DE20538341 "/>
    <s v="G000000527"/>
    <s v="G000000995"/>
    <s v="LFF (MDG-F)"/>
    <s v="DE20538341"/>
    <m/>
    <b v="0"/>
    <x v="0"/>
    <x v="1"/>
    <d v="2025-02-18T12:10:41"/>
    <d v="2025-02-21T00:00:00"/>
    <d v="2025-02-21T00:00:00"/>
    <x v="0"/>
    <n v="3"/>
    <s v="Francesco Ricioppo"/>
    <m/>
  </r>
  <r>
    <x v="72"/>
    <x v="0"/>
    <x v="2"/>
    <s v="CLFF_1000$$$DE10538341 "/>
    <s v="G000001079"/>
    <s v="G000000995"/>
    <s v="LFF (MDG-F)"/>
    <s v="DE10538341"/>
    <m/>
    <b v="0"/>
    <x v="0"/>
    <x v="1"/>
    <d v="2025-02-18T12:10:41"/>
    <d v="2025-02-21T00:00:00"/>
    <d v="2025-02-21T00:00:00"/>
    <x v="0"/>
    <n v="3"/>
    <s v="Francesco Ricioppo"/>
    <m/>
  </r>
  <r>
    <x v="73"/>
    <x v="0"/>
    <x v="2"/>
    <s v="CLFF_1000$$$DE10G69660"/>
    <s v="G000001174"/>
    <m/>
    <s v="LFF (MDG-F)"/>
    <s v="DE10G69660"/>
    <m/>
    <b v="0"/>
    <x v="0"/>
    <x v="1"/>
    <d v="2025-02-19T04:00:33"/>
    <d v="2025-02-21T00:00:00"/>
    <d v="2025-02-21T00:00:00"/>
    <x v="0"/>
    <n v="2"/>
    <s v="Jojeff Tagnong"/>
    <m/>
  </r>
  <r>
    <x v="74"/>
    <x v="0"/>
    <x v="2"/>
    <s v="CPHOENX_01010000642900 SAC mRNA Management Darmstadt/Hamburg"/>
    <s v="L000013891"/>
    <s v="L000013595"/>
    <s v="Non-LFF"/>
    <s v=""/>
    <m/>
    <b v="0"/>
    <x v="2"/>
    <x v="1"/>
    <d v="2025-02-20T15:22:02"/>
    <d v="2025-02-24T00:00:00"/>
    <d v="2025-02-24T00:00:00"/>
    <x v="0"/>
    <n v="2"/>
    <s v="Marvin Graef"/>
    <m/>
  </r>
  <r>
    <x v="75"/>
    <x v="0"/>
    <x v="2"/>
    <s v="D00124100000000 DSA JDP with IMEC"/>
    <s v="P000001015"/>
    <s v="DFLTPGCOH Default - Unmapped Objects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EU_1000PL80L30009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LA_1000UY10100044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FLTFLE_1044PMSP Project SPICE"/>
    <s v="P000001201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6"/>
    <x v="0"/>
    <x v="2"/>
    <s v="CLFF_1000$$$ZA50GM2260 "/>
    <s v="G000001175"/>
    <s v="G000000630"/>
    <s v="LFF (MDG-F)"/>
    <s v="ZA50GM2260"/>
    <m/>
    <b v="0"/>
    <x v="0"/>
    <x v="1"/>
    <d v="2025-02-20T10:55:23"/>
    <d v="2025-02-24T00:00:00"/>
    <d v="2025-02-24T00:00:00"/>
    <x v="0"/>
    <n v="2"/>
    <s v="Jojeff Tagnong"/>
    <m/>
  </r>
  <r>
    <x v="77"/>
    <x v="1"/>
    <x v="6"/>
    <s v="CLFF_1000$$$AE50GCO220 HC Lumina"/>
    <s v="G000000235"/>
    <s v="H000004167"/>
    <s v="LFF (MDG-F)"/>
    <s v="AE50GCO220"/>
    <m/>
    <b v="0"/>
    <x v="1"/>
    <x v="1"/>
    <d v="2025-02-21T13:18:19"/>
    <m/>
    <m/>
    <x v="0"/>
    <n v="1"/>
    <s v="Henry Ifurung Jr."/>
    <m/>
  </r>
  <r>
    <x v="78"/>
    <x v="1"/>
    <x v="5"/>
    <s v="CTEMPEU_1000PL80860000 ONE LS ERP - MBS Finance reclass"/>
    <s v="L000013801 "/>
    <s v="L000013623"/>
    <s v="Non-LFF"/>
    <s v=""/>
    <m/>
    <b v="0"/>
    <x v="2"/>
    <x v="1"/>
    <d v="2025-02-24T07:50:35"/>
    <m/>
    <m/>
    <x v="0"/>
    <n v="0"/>
    <s v="Jayson Martinez"/>
    <m/>
  </r>
  <r>
    <x v="78"/>
    <x v="1"/>
    <x v="5"/>
    <s v="CTEMPNA_1000PH80860000 ONE LS ERP - MBS Finance reclass"/>
    <s v="L000013801 "/>
    <s v="L000013623"/>
    <s v="Non-LFF"/>
    <s v=""/>
    <m/>
    <b v="0"/>
    <x v="2"/>
    <x v="1"/>
    <d v="2025-02-24T07:50:35"/>
    <m/>
    <m/>
    <x v="0"/>
    <n v="0"/>
    <s v="Jayson Martinez"/>
    <m/>
  </r>
  <r>
    <x v="78"/>
    <x v="1"/>
    <x v="5"/>
    <s v="CNOW_7210$$$0000010298 ONE LS ERP - Quality"/>
    <s v="L000013802"/>
    <s v="L000013800"/>
    <s v="Non-LFF"/>
    <s v=""/>
    <m/>
    <b v="0"/>
    <x v="2"/>
    <x v="1"/>
    <d v="2025-02-24T07:50:35"/>
    <m/>
    <m/>
    <x v="0"/>
    <n v="0"/>
    <s v="Jayson Martinez"/>
    <m/>
  </r>
  <r>
    <x v="78"/>
    <x v="1"/>
    <x v="6"/>
    <s v="CLFF_1000$$$DE10OF0005 T&amp;E - LS ERP other"/>
    <s v="L000013798"/>
    <s v="L000013623"/>
    <s v="LFF (MDG-F)"/>
    <s v="DE10OF0005"/>
    <m/>
    <b v="0"/>
    <x v="2"/>
    <x v="1"/>
    <d v="2025-02-24T07:50:35"/>
    <m/>
    <m/>
    <x v="0"/>
    <n v="0"/>
    <s v="Jayson Martinez"/>
    <m/>
  </r>
  <r>
    <x v="78"/>
    <x v="1"/>
    <x v="6"/>
    <s v="CLFF_7210$$$2123OF0029 T&amp;E_IN - other LS ERP"/>
    <s v="L000013798"/>
    <s v="L000013623"/>
    <s v="LFF (MDG-F)"/>
    <s v="2123OF0029"/>
    <m/>
    <b v="0"/>
    <x v="2"/>
    <x v="1"/>
    <d v="2025-02-24T07:50:35"/>
    <m/>
    <m/>
    <x v="0"/>
    <n v="0"/>
    <s v="Jayson Martinez"/>
    <m/>
  </r>
  <r>
    <x v="78"/>
    <x v="1"/>
    <x v="5"/>
    <s v="CNOW_7210$$$0000052114 T&amp;E - other LS ERP"/>
    <s v="L000013798"/>
    <s v="L000013623"/>
    <s v="Non-LFF"/>
    <s v=""/>
    <m/>
    <b v="0"/>
    <x v="2"/>
    <x v="1"/>
    <d v="2025-02-24T07:50:35"/>
    <m/>
    <m/>
    <x v="0"/>
    <n v="0"/>
    <s v="Jayson Martinez"/>
    <m/>
  </r>
  <r>
    <x v="78"/>
    <x v="1"/>
    <x v="5"/>
    <s v="CPHOENX_01010000860002 T&amp;E - other LS ERP"/>
    <s v="L000013798"/>
    <s v="L000013623"/>
    <s v="Non-LFF"/>
    <s v=""/>
    <m/>
    <b v="0"/>
    <x v="2"/>
    <x v="1"/>
    <d v="2025-02-24T07:50:35"/>
    <m/>
    <m/>
    <x v="0"/>
    <n v="0"/>
    <s v="Jayson Martinez"/>
    <m/>
  </r>
  <r>
    <x v="78"/>
    <x v="1"/>
    <x v="5"/>
    <s v="CNOW_7210$$$0000010584 T&amp;E - other LS ERP"/>
    <s v="L000013798"/>
    <s v="L000013623"/>
    <s v="Non-LFF"/>
    <s v=""/>
    <m/>
    <b v="0"/>
    <x v="2"/>
    <x v="1"/>
    <d v="2025-02-24T07:50:35"/>
    <m/>
    <m/>
    <x v="0"/>
    <n v="0"/>
    <s v="Jayson Martinez"/>
    <m/>
  </r>
  <r>
    <x v="78"/>
    <x v="1"/>
    <x v="5"/>
    <s v="CORAERP_MMOR1975.9945 9945 IT T&amp;E - other ERP projects"/>
    <s v="L000013798"/>
    <s v="L000013623"/>
    <s v="Non-LFF"/>
    <s v=""/>
    <m/>
    <b v="0"/>
    <x v="2"/>
    <x v="1"/>
    <d v="2025-02-24T07:50:35"/>
    <m/>
    <m/>
    <x v="0"/>
    <n v="0"/>
    <s v="Jayson Martinez"/>
    <m/>
  </r>
  <r>
    <x v="79"/>
    <x v="1"/>
    <x v="6"/>
    <s v="CLFF_VMCA$$$DE1XGIN006 DivCo Insurance DE10"/>
    <s v="O000000007"/>
    <s v="G000000001"/>
    <s v="LFF (MDG-F)"/>
    <s v="DE1XGIN006"/>
    <s v="DE1XGIN006"/>
    <b v="0"/>
    <x v="0"/>
    <x v="1"/>
    <d v="2025-02-24T09:53:09"/>
    <m/>
    <m/>
    <x v="0"/>
    <n v="0"/>
    <s v="Jojeff Tagnong"/>
    <m/>
  </r>
  <r>
    <x v="79"/>
    <x v="1"/>
    <x v="6"/>
    <s v="CLFF_VMCA$$$DE1XGM1008 MBS FI Trans Costs"/>
    <s v="O000000007"/>
    <s v="G000000001"/>
    <s v="LFF (MDG-F)"/>
    <s v="DE1XGM1008"/>
    <s v="DE1XGM1008"/>
    <b v="0"/>
    <x v="0"/>
    <x v="1"/>
    <d v="2025-02-24T09:53:09"/>
    <m/>
    <m/>
    <x v="0"/>
    <n v="0"/>
    <s v="Jojeff Tagnong"/>
    <m/>
  </r>
  <r>
    <x v="79"/>
    <x v="1"/>
    <x v="6"/>
    <s v="CLFF_VMCA$$$DE10GM2000 Bank and Audit Fees"/>
    <s v="O000000007"/>
    <s v="G000000001"/>
    <s v="LFF (MDG-F)"/>
    <s v="DE10GM2000"/>
    <s v="DE1XGM2000 - Both found"/>
    <b v="0"/>
    <x v="0"/>
    <x v="1"/>
    <d v="2025-02-24T09:53:09"/>
    <m/>
    <m/>
    <x v="0"/>
    <n v="0"/>
    <s v="Jojeff Tagnong"/>
    <m/>
  </r>
  <r>
    <x v="79"/>
    <x v="1"/>
    <x v="6"/>
    <s v="CLFF_VMCA$$$DE1XGM4009 MBS HR Trans Costs"/>
    <s v="O000000007"/>
    <s v="G000000001"/>
    <s v="LFF (MDG-F)"/>
    <s v="DE1XGM4009"/>
    <s v="DE1XGM4009"/>
    <b v="0"/>
    <x v="0"/>
    <x v="1"/>
    <d v="2025-02-24T09:53:09"/>
    <m/>
    <m/>
    <x v="0"/>
    <n v="0"/>
    <s v="Jojeff Tagnong"/>
    <m/>
  </r>
  <r>
    <x v="79"/>
    <x v="1"/>
    <x v="6"/>
    <s v="CLFF_VMCA$$$DE1XGM8003 MBS B&amp;P Trans Costs"/>
    <s v="O000000007"/>
    <s v="G000000001"/>
    <s v="LFF (MDG-F)"/>
    <s v="DE1XGM8003"/>
    <s v="DE1XGM8003"/>
    <b v="0"/>
    <x v="0"/>
    <x v="1"/>
    <d v="2025-02-24T09:53:09"/>
    <m/>
    <m/>
    <x v="0"/>
    <n v="0"/>
    <s v="Jojeff Tagnong"/>
    <m/>
  </r>
  <r>
    <x v="79"/>
    <x v="1"/>
    <x v="6"/>
    <s v="CLFF_VMCA$$$KR08GLE009 XXX_Legal BP LS GM5"/>
    <s v="O000000007"/>
    <s v="G000000001"/>
    <s v="LFF (MDG-F)"/>
    <s v="KR08GLE009"/>
    <m/>
    <b v="0"/>
    <x v="0"/>
    <x v="1"/>
    <d v="2025-02-24T09:53:09"/>
    <m/>
    <m/>
    <x v="0"/>
    <n v="0"/>
    <s v="Jojeff Tagnong"/>
    <m/>
  </r>
  <r>
    <x v="79"/>
    <x v="1"/>
    <x v="6"/>
    <s v="CLFF_VMCA$$$KR11GLE006 XXXLegal BP LS GM5XXX"/>
    <s v="O000000007"/>
    <s v="G000000001"/>
    <s v="LFF (MDG-F)"/>
    <s v="KR11GLE006"/>
    <m/>
    <b v="0"/>
    <x v="0"/>
    <x v="1"/>
    <d v="2025-02-24T09:53:09"/>
    <m/>
    <m/>
    <x v="0"/>
    <n v="0"/>
    <s v="Jojeff Tagnong"/>
    <m/>
  </r>
  <r>
    <x v="79"/>
    <x v="1"/>
    <x v="6"/>
    <s v="CLFF_VMCA$$$KR15GLE006 XXXLegal BP LS GM5XXX"/>
    <s v="O000000007"/>
    <s v="G000000001"/>
    <s v="LFF (MDG-F)"/>
    <s v="KR15GLE006"/>
    <m/>
    <b v="0"/>
    <x v="0"/>
    <x v="1"/>
    <d v="2025-02-24T09:53:09"/>
    <m/>
    <m/>
    <x v="0"/>
    <n v="0"/>
    <s v="Jojeff Tagnong"/>
    <m/>
  </r>
  <r>
    <x v="79"/>
    <x v="1"/>
    <x v="6"/>
    <s v="CLFF_VMCA$$$KR16GLE006 XXXLegal BP LS GM5XXX"/>
    <s v="O000000007"/>
    <s v="G000000001"/>
    <s v="LFF (MDG-F)"/>
    <s v="KR16GLE006"/>
    <m/>
    <b v="0"/>
    <x v="0"/>
    <x v="1"/>
    <d v="2025-02-24T09:53:09"/>
    <m/>
    <m/>
    <x v="0"/>
    <n v="0"/>
    <s v="Jojeff Tagnong"/>
    <m/>
  </r>
  <r>
    <x v="79"/>
    <x v="1"/>
    <x v="6"/>
    <s v="CLFF_VMCA$$$SG10GM2004 SG ALLN X-CHG"/>
    <s v="O000000007"/>
    <s v="G000000001"/>
    <s v="LFF (MDG-F)"/>
    <s v="SG10GM2004"/>
    <m/>
    <b v="0"/>
    <x v="0"/>
    <x v="1"/>
    <d v="2025-02-24T09:53:09"/>
    <m/>
    <m/>
    <x v="0"/>
    <n v="0"/>
    <s v="Jojeff Tagnong"/>
    <m/>
  </r>
  <r>
    <x v="80"/>
    <x v="1"/>
    <x v="5"/>
    <s v="PTEMPNA_US201PIOMEVCXPR01"/>
    <s v="H000003686"/>
    <s v="TEMPNA_US201PIOMEVCXPR"/>
    <s v="Non-LFF"/>
    <s v=""/>
    <m/>
    <b v="0"/>
    <x v="1"/>
    <x v="1"/>
    <d v="2025-02-24T09:29:21"/>
    <m/>
    <m/>
    <x v="0"/>
    <n v="0"/>
    <s v="Rizza Domingo"/>
    <m/>
  </r>
  <r>
    <x v="80"/>
    <x v="1"/>
    <x v="5"/>
    <s v="PTEMPNA_US201PIOMCCGVPR01"/>
    <s v="H000003684"/>
    <s v="TEMPNA_US201PIOMCCGVPR"/>
    <s v="Non-LFF"/>
    <s v=""/>
    <m/>
    <b v="0"/>
    <x v="1"/>
    <x v="1"/>
    <d v="2025-02-24T09:29:21"/>
    <m/>
    <m/>
    <x v="0"/>
    <n v="0"/>
    <s v="Rizza Domingo"/>
    <m/>
  </r>
  <r>
    <x v="80"/>
    <x v="1"/>
    <x v="5"/>
    <s v="PTEMPNA_US201PIOMCCGVPR00"/>
    <s v="H000003684"/>
    <s v="TEMPNA_US201PIOMCCGVPR"/>
    <s v="Non-LFF"/>
    <s v=""/>
    <m/>
    <b v="0"/>
    <x v="1"/>
    <x v="1"/>
    <d v="2025-02-24T09:29:21"/>
    <m/>
    <m/>
    <x v="0"/>
    <n v="0"/>
    <s v="Rizza Domingo"/>
    <m/>
  </r>
  <r>
    <x v="80"/>
    <x v="1"/>
    <x v="5"/>
    <s v="PTEMPNA_US201PIOMCCGVPR02"/>
    <s v="H000003684"/>
    <s v="TEMPNA_US201PIOMCCGVPR"/>
    <s v="Non-LFF"/>
    <s v=""/>
    <m/>
    <b v="0"/>
    <x v="1"/>
    <x v="1"/>
    <d v="2025-02-24T09:29:21"/>
    <m/>
    <m/>
    <x v="0"/>
    <n v="0"/>
    <s v="Rizza Doming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5" firstHeaderRow="1" firstDataRow="1" firstDataCol="1" rowPageCount="1" colPageCount="1"/>
  <pivotFields count="19">
    <pivotField axis="axisRow" showAll="0" sortType="ascending">
      <items count="1263">
        <item m="1" x="647"/>
        <item x="0"/>
        <item m="1" x="717"/>
        <item m="1" x="1138"/>
        <item m="1" x="300"/>
        <item m="1" x="1155"/>
        <item m="1" x="677"/>
        <item m="1" x="767"/>
        <item m="1" x="1188"/>
        <item m="1" x="982"/>
        <item m="1" x="670"/>
        <item m="1" x="1254"/>
        <item m="1" x="1000"/>
        <item m="1" x="1244"/>
        <item m="1" x="618"/>
        <item m="1" x="519"/>
        <item m="1" x="223"/>
        <item m="1" x="484"/>
        <item m="1" x="1208"/>
        <item m="1" x="276"/>
        <item m="1" x="584"/>
        <item m="1" x="952"/>
        <item m="1" x="667"/>
        <item m="1" x="760"/>
        <item m="1" x="1056"/>
        <item m="1" x="1241"/>
        <item m="1" x="702"/>
        <item m="1" x="724"/>
        <item m="1" x="489"/>
        <item m="1" x="890"/>
        <item m="1" x="649"/>
        <item m="1" x="1195"/>
        <item m="1" x="852"/>
        <item m="1" x="285"/>
        <item m="1" x="393"/>
        <item m="1" x="1180"/>
        <item m="1" x="944"/>
        <item m="1" x="198"/>
        <item m="1" x="1030"/>
        <item m="1" x="696"/>
        <item m="1" x="991"/>
        <item m="1" x="577"/>
        <item m="1" x="929"/>
        <item m="1" x="188"/>
        <item m="1" x="218"/>
        <item m="1" x="1257"/>
        <item m="1" x="936"/>
        <item m="1" x="1004"/>
        <item m="1" x="1111"/>
        <item m="1" x="880"/>
        <item m="1" x="978"/>
        <item m="1" x="817"/>
        <item m="1" x="272"/>
        <item m="1" x="463"/>
        <item m="1" x="1239"/>
        <item m="1" x="807"/>
        <item m="1" x="947"/>
        <item m="1" x="475"/>
        <item m="1" x="436"/>
        <item m="1" x="728"/>
        <item m="1" x="620"/>
        <item m="1" x="653"/>
        <item m="1" x="212"/>
        <item m="1" x="351"/>
        <item m="1" x="1013"/>
        <item m="1" x="1230"/>
        <item m="1" x="416"/>
        <item m="1" x="821"/>
        <item m="1" x="831"/>
        <item m="1" x="1008"/>
        <item m="1" x="1118"/>
        <item m="1" x="996"/>
        <item m="1" x="291"/>
        <item m="1" x="1139"/>
        <item m="1" x="869"/>
        <item m="1" x="856"/>
        <item m="1" x="391"/>
        <item m="1" x="744"/>
        <item m="1" x="1091"/>
        <item m="1" x="209"/>
        <item m="1" x="788"/>
        <item m="1" x="1141"/>
        <item m="1" x="979"/>
        <item m="1" x="714"/>
        <item m="1" x="756"/>
        <item m="1" x="637"/>
        <item m="1" x="872"/>
        <item m="1" x="684"/>
        <item m="1" x="916"/>
        <item m="1" x="400"/>
        <item m="1" x="1229"/>
        <item m="1" x="754"/>
        <item m="1" x="1040"/>
        <item m="1" x="117"/>
        <item m="1" x="1245"/>
        <item m="1" x="781"/>
        <item m="1" x="1070"/>
        <item m="1" x="983"/>
        <item m="1" x="761"/>
        <item m="1" x="271"/>
        <item m="1" x="278"/>
        <item m="1" x="318"/>
        <item m="1" x="500"/>
        <item m="1" x="924"/>
        <item m="1" x="685"/>
        <item m="1" x="801"/>
        <item m="1" x="864"/>
        <item m="1" x="1011"/>
        <item m="1" x="1094"/>
        <item m="1" x="656"/>
        <item m="1" x="377"/>
        <item m="1" x="220"/>
        <item m="1" x="363"/>
        <item m="1" x="1238"/>
        <item m="1" x="395"/>
        <item m="1" x="1076"/>
        <item m="1" x="1005"/>
        <item m="1" x="623"/>
        <item m="1" x="695"/>
        <item m="1" x="561"/>
        <item m="1" x="818"/>
        <item m="1" x="1193"/>
        <item m="1" x="369"/>
        <item m="1" x="317"/>
        <item m="1" x="252"/>
        <item m="1" x="918"/>
        <item m="1" x="1178"/>
        <item m="1" x="1106"/>
        <item m="1" x="763"/>
        <item m="1" x="287"/>
        <item m="1" x="1012"/>
        <item m="1" x="464"/>
        <item m="1" x="718"/>
        <item m="1" x="893"/>
        <item m="1" x="1001"/>
        <item m="1" x="121"/>
        <item m="1" x="950"/>
        <item m="1" x="913"/>
        <item m="1" x="354"/>
        <item m="1" x="802"/>
        <item m="1" x="690"/>
        <item m="1" x="643"/>
        <item m="1" x="376"/>
        <item m="1" x="312"/>
        <item m="1" x="552"/>
        <item m="1" x="739"/>
        <item m="1" x="146"/>
        <item m="1" x="485"/>
        <item m="1" x="344"/>
        <item m="1" x="86"/>
        <item m="1" x="596"/>
        <item m="1" x="797"/>
        <item m="1" x="679"/>
        <item m="1" x="725"/>
        <item m="1" x="1044"/>
        <item m="1" x="626"/>
        <item m="1" x="1152"/>
        <item m="1" x="876"/>
        <item m="1" x="815"/>
        <item m="1" x="329"/>
        <item m="1" x="962"/>
        <item m="1" x="1240"/>
        <item m="1" x="928"/>
        <item m="1" x="912"/>
        <item m="1" x="199"/>
        <item m="1" x="247"/>
        <item m="1" x="782"/>
        <item m="1" x="288"/>
        <item m="1" x="1225"/>
        <item m="1" x="891"/>
        <item m="1" x="816"/>
        <item m="1" x="768"/>
        <item m="1" x="569"/>
        <item m="1" x="197"/>
        <item m="1" x="297"/>
        <item m="1" x="403"/>
        <item m="1" x="1136"/>
        <item m="1" x="1168"/>
        <item m="1" x="867"/>
        <item m="1" x="594"/>
        <item m="1" x="682"/>
        <item m="1" x="192"/>
        <item m="1" x="232"/>
        <item m="1" x="571"/>
        <item m="1" x="796"/>
        <item m="1" x="709"/>
        <item m="1" x="367"/>
        <item m="1" x="600"/>
        <item m="1" x="314"/>
        <item m="1" x="509"/>
        <item m="1" x="431"/>
        <item m="1" x="266"/>
        <item m="1" x="402"/>
        <item m="1" x="772"/>
        <item m="1" x="182"/>
        <item m="1" x="421"/>
        <item m="1" x="213"/>
        <item m="1" x="906"/>
        <item m="1" x="1095"/>
        <item m="1" x="705"/>
        <item m="1" x="349"/>
        <item m="1" x="999"/>
        <item m="1" x="844"/>
        <item m="1" x="361"/>
        <item m="1" x="362"/>
        <item m="1" x="547"/>
        <item m="1" x="237"/>
        <item m="1" x="426"/>
        <item m="1" x="221"/>
        <item m="1" x="407"/>
        <item m="1" x="975"/>
        <item m="1" x="486"/>
        <item m="1" x="853"/>
        <item m="1" x="903"/>
        <item m="1" x="1037"/>
        <item m="1" x="1041"/>
        <item m="1" x="758"/>
        <item m="1" x="599"/>
        <item m="1" x="638"/>
        <item m="1" x="1205"/>
        <item m="1" x="498"/>
        <item m="1" x="310"/>
        <item m="1" x="688"/>
        <item m="1" x="145"/>
        <item m="1" x="1209"/>
        <item m="1" x="672"/>
        <item m="1" x="106"/>
        <item m="1" x="1127"/>
        <item m="1" x="1170"/>
        <item m="1" x="1007"/>
        <item m="1" x="384"/>
        <item m="1" x="123"/>
        <item m="1" x="1057"/>
        <item m="1" x="448"/>
        <item m="1" x="84"/>
        <item m="1" x="1228"/>
        <item m="1" x="472"/>
        <item m="1" x="627"/>
        <item m="1" x="1072"/>
        <item m="1" x="159"/>
        <item m="1" x="984"/>
        <item m="1" x="792"/>
        <item m="1" x="657"/>
        <item m="1" x="527"/>
        <item m="1" x="274"/>
        <item m="1" x="775"/>
        <item m="1" x="477"/>
        <item m="1" x="1015"/>
        <item m="1" x="337"/>
        <item m="1" x="1085"/>
        <item m="1" x="1092"/>
        <item m="1" x="776"/>
        <item m="1" x="966"/>
        <item m="1" x="383"/>
        <item m="1" x="680"/>
        <item m="1" x="969"/>
        <item m="1" x="553"/>
        <item m="1" x="843"/>
        <item m="1" x="482"/>
        <item m="1" x="267"/>
        <item m="1" x="471"/>
        <item m="1" x="1237"/>
        <item m="1" x="1179"/>
        <item m="1" x="324"/>
        <item m="1" x="1125"/>
        <item m="1" x="131"/>
        <item m="1" x="1147"/>
        <item m="1" x="166"/>
        <item m="1" x="468"/>
        <item m="1" x="566"/>
        <item m="1" x="513"/>
        <item m="1" x="1120"/>
        <item m="1" x="1023"/>
        <item m="1" x="264"/>
        <item m="1" x="834"/>
        <item m="1" x="1042"/>
        <item m="1" x="1176"/>
        <item m="1" x="1083"/>
        <item m="1" x="169"/>
        <item m="1" x="1249"/>
        <item m="1" x="320"/>
        <item m="1" x="601"/>
        <item m="1" x="1045"/>
        <item m="1" x="168"/>
        <item m="1" x="1104"/>
        <item m="1" x="333"/>
        <item m="1" x="977"/>
        <item m="1" x="841"/>
        <item m="1" x="819"/>
        <item m="1" x="398"/>
        <item m="1" x="360"/>
        <item m="1" x="1172"/>
        <item m="1" x="113"/>
        <item m="1" x="295"/>
        <item m="1" x="954"/>
        <item m="1" x="1065"/>
        <item m="1" x="992"/>
        <item m="1" x="1196"/>
        <item m="1" x="700"/>
        <item m="1" x="327"/>
        <item m="1" x="447"/>
        <item m="1" x="766"/>
        <item m="1" x="508"/>
        <item m="1" x="836"/>
        <item m="1" x="449"/>
        <item m="1" x="251"/>
        <item m="1" x="904"/>
        <item m="1" x="306"/>
        <item m="1" x="186"/>
        <item m="1" x="1038"/>
        <item m="1" x="1185"/>
        <item m="1" x="886"/>
        <item m="1" x="151"/>
        <item m="1" x="1077"/>
        <item m="1" x="875"/>
        <item m="1" x="985"/>
        <item m="1" x="1124"/>
        <item m="1" x="352"/>
        <item m="1" x="544"/>
        <item m="1" x="382"/>
        <item m="1" x="650"/>
        <item m="1" x="574"/>
        <item m="1" x="604"/>
        <item m="1" x="1140"/>
        <item m="1" x="586"/>
        <item m="1" x="789"/>
        <item m="1" x="321"/>
        <item m="1" x="520"/>
        <item m="1" x="494"/>
        <item m="1" x="837"/>
        <item m="1" x="740"/>
        <item m="1" x="968"/>
        <item m="1" x="490"/>
        <item m="1" x="1126"/>
        <item m="1" x="328"/>
        <item m="1" x="254"/>
        <item m="1" x="510"/>
        <item m="1" x="1051"/>
        <item m="1" x="161"/>
        <item m="1" x="162"/>
        <item m="1" x="458"/>
        <item m="1" x="1131"/>
        <item m="1" x="525"/>
        <item m="1" x="170"/>
        <item m="1" x="330"/>
        <item m="1" x="572"/>
        <item m="1" x="883"/>
        <item m="1" x="855"/>
        <item m="1" x="526"/>
        <item m="1" x="107"/>
        <item m="1" x="245"/>
        <item m="1" x="457"/>
        <item m="1" x="345"/>
        <item m="1" x="102"/>
        <item m="1" x="1055"/>
        <item m="1" x="1184"/>
        <item m="1" x="654"/>
        <item m="1" x="1084"/>
        <item m="1" x="1144"/>
        <item m="1" x="167"/>
        <item m="1" x="1182"/>
        <item m="1" x="920"/>
        <item m="1" x="343"/>
        <item m="1" x="529"/>
        <item m="1" x="433"/>
        <item m="1" x="795"/>
        <item m="1" x="366"/>
        <item m="1" x="582"/>
        <item m="1" x="877"/>
        <item m="1" x="1002"/>
        <item m="1" x="505"/>
        <item m="1" x="633"/>
        <item m="1" x="445"/>
        <item m="1" x="371"/>
        <item m="1" x="882"/>
        <item m="1" x="997"/>
        <item m="1" x="1159"/>
        <item m="1" x="201"/>
        <item m="1" x="405"/>
        <item m="1" x="845"/>
        <item m="1" x="246"/>
        <item m="1" x="533"/>
        <item m="1" x="914"/>
        <item m="1" x="179"/>
        <item m="1" x="389"/>
        <item m="1" x="499"/>
        <item m="1" x="1105"/>
        <item m="1" x="338"/>
        <item m="1" x="608"/>
        <item m="1" x="1161"/>
        <item m="1" x="289"/>
        <item m="1" x="478"/>
        <item m="1" x="666"/>
        <item m="1" x="1003"/>
        <item m="1" x="301"/>
        <item m="1" x="557"/>
        <item m="1" x="399"/>
        <item m="1" x="895"/>
        <item m="1" x="1081"/>
        <item m="1" x="207"/>
        <item m="1" x="427"/>
        <item m="1" x="1163"/>
        <item m="1" x="1128"/>
        <item m="1" x="228"/>
        <item m="1" x="545"/>
        <item m="1" x="1069"/>
        <item m="1" x="1200"/>
        <item m="1" x="1071"/>
        <item m="1" x="1046"/>
        <item m="1" x="177"/>
        <item m="1" x="353"/>
        <item m="1" x="435"/>
        <item m="1" x="424"/>
        <item m="1" x="651"/>
        <item m="1" x="139"/>
        <item m="1" x="838"/>
        <item m="1" x="909"/>
        <item m="1" x="91"/>
        <item m="1" x="1169"/>
        <item m="1" x="1031"/>
        <item m="1" x="1160"/>
        <item m="1" x="1190"/>
        <item m="1" x="1226"/>
        <item m="1" x="1164"/>
        <item m="1" x="528"/>
        <item m="1" x="888"/>
        <item m="1" x="495"/>
        <item m="1" x="901"/>
        <item m="1" x="866"/>
        <item m="1" x="304"/>
        <item m="1" x="342"/>
        <item m="1" x="480"/>
        <item m="1" x="945"/>
        <item m="1" x="465"/>
        <item m="1" x="211"/>
        <item m="1" x="1210"/>
        <item m="1" x="960"/>
        <item m="1" x="793"/>
        <item m="1" x="825"/>
        <item m="1" x="874"/>
        <item m="1" x="299"/>
        <item m="1" x="641"/>
        <item m="1" x="986"/>
        <item m="1" x="137"/>
        <item m="1" x="380"/>
        <item m="1" x="280"/>
        <item m="1" x="277"/>
        <item m="1" x="281"/>
        <item m="1" x="82"/>
        <item m="1" x="303"/>
        <item m="1" x="1100"/>
        <item m="1" x="104"/>
        <item m="1" x="750"/>
        <item m="1" x="1187"/>
        <item m="1" x="998"/>
        <item m="1" x="258"/>
        <item m="1" x="1258"/>
        <item m="1" x="187"/>
        <item m="1" x="554"/>
        <item m="1" x="777"/>
        <item m="1" x="233"/>
        <item m="1" x="686"/>
        <item m="1" x="846"/>
        <item m="1" x="1114"/>
        <item m="1" x="1016"/>
        <item m="1" x="95"/>
        <item m="1" x="778"/>
        <item m="1" x="178"/>
        <item m="1" x="414"/>
        <item m="1" x="386"/>
        <item m="1" x="148"/>
        <item m="1" x="741"/>
        <item m="1" x="748"/>
        <item m="1" x="848"/>
        <item m="1" x="597"/>
        <item m="1" x="1097"/>
        <item m="1" x="506"/>
        <item m="1" x="1216"/>
        <item m="1" x="851"/>
        <item m="1" x="742"/>
        <item m="1" x="406"/>
        <item m="1" x="814"/>
        <item m="1" x="1112"/>
        <item m="1" x="1177"/>
        <item m="1" x="1156"/>
        <item m="1" x="1086"/>
        <item m="1" x="835"/>
        <item m="1" x="948"/>
        <item m="1" x="461"/>
        <item m="1" x="910"/>
        <item m="1" x="735"/>
        <item m="1" x="694"/>
        <item m="1" x="692"/>
        <item m="1" x="693"/>
        <item m="1" x="390"/>
        <item m="1" x="434"/>
        <item m="1" x="1047"/>
        <item m="1" x="612"/>
        <item m="1" x="454"/>
        <item m="1" x="496"/>
        <item m="1" x="542"/>
        <item m="1" x="794"/>
        <item m="1" x="1132"/>
        <item m="1" x="1221"/>
        <item m="1" x="339"/>
        <item m="1" x="290"/>
        <item m="1" x="127"/>
        <item m="1" x="149"/>
        <item m="1" x="446"/>
        <item m="1" x="234"/>
        <item m="1" x="562"/>
        <item m="1" x="1098"/>
        <item m="1" x="439"/>
        <item m="1" x="231"/>
        <item m="1" x="990"/>
        <item m="1" x="108"/>
        <item m="1" x="1116"/>
        <item m="1" x="1191"/>
        <item m="1" x="1255"/>
        <item m="1" x="1130"/>
        <item m="1" x="373"/>
        <item m="1" x="150"/>
        <item m="1" x="614"/>
        <item m="1" x="698"/>
        <item m="1" x="894"/>
        <item m="1" x="862"/>
        <item m="1" x="898"/>
        <item m="1" x="675"/>
        <item m="1" x="713"/>
        <item m="1" x="1154"/>
        <item m="1" x="917"/>
        <item m="1" x="887"/>
        <item m="1" x="826"/>
        <item m="1" x="899"/>
        <item m="1" x="100"/>
        <item m="1" x="105"/>
        <item m="1" x="708"/>
        <item m="1" x="1093"/>
        <item m="1" x="663"/>
        <item m="1" x="1233"/>
        <item m="1" x="632"/>
        <item m="1" x="808"/>
        <item m="1" x="879"/>
        <item m="1" x="493"/>
        <item m="1" x="325"/>
        <item m="1" x="701"/>
        <item m="1" x="387"/>
        <item m="1" x="1242"/>
        <item m="1" x="1157"/>
        <item m="1" x="970"/>
        <item m="1" x="227"/>
        <item m="1" x="154"/>
        <item m="1" x="727"/>
        <item m="1" x="971"/>
        <item m="1" x="1260"/>
        <item m="1" x="606"/>
        <item m="1" x="1207"/>
        <item m="1" x="141"/>
        <item m="1" x="255"/>
        <item m="1" x="567"/>
        <item m="1" x="658"/>
        <item m="1" x="1087"/>
        <item m="1" x="411"/>
        <item m="1" x="1090"/>
        <item m="1" x="507"/>
        <item m="1" x="1079"/>
        <item m="1" x="1243"/>
        <item m="1" x="171"/>
        <item m="1" x="1227"/>
        <item m="1" x="118"/>
        <item m="1" x="980"/>
        <item m="1" x="598"/>
        <item m="1" x="429"/>
        <item m="1" x="392"/>
        <item m="1" x="536"/>
        <item m="1" x="135"/>
        <item m="1" x="1220"/>
        <item m="1" x="219"/>
        <item m="1" x="240"/>
        <item m="1" x="1113"/>
        <item m="1" x="1192"/>
        <item m="1" x="706"/>
        <item m="1" x="847"/>
        <item m="1" x="548"/>
        <item m="1" x="661"/>
        <item m="1" x="810"/>
        <item m="1" x="927"/>
        <item m="1" x="514"/>
        <item m="1" x="790"/>
        <item m="1" x="609"/>
        <item m="1" x="1246"/>
        <item m="1" x="99"/>
        <item m="1" x="538"/>
        <item m="1" x="479"/>
        <item m="1" x="440"/>
        <item m="1" x="1234"/>
        <item m="1" x="1052"/>
        <item m="1" x="1183"/>
        <item m="1" x="196"/>
        <item m="1" x="1194"/>
        <item m="1" x="1181"/>
        <item m="1" x="1058"/>
        <item m="1" x="293"/>
        <item m="1" x="662"/>
        <item m="1" x="755"/>
        <item m="1" x="501"/>
        <item m="1" x="1099"/>
        <item m="1" x="885"/>
        <item m="1" x="905"/>
        <item m="1" x="799"/>
        <item m="1" x="142"/>
        <item m="1" x="972"/>
        <item m="1" x="1134"/>
        <item m="1" x="539"/>
        <item m="1" x="1253"/>
        <item m="1" x="747"/>
        <item m="1" x="334"/>
        <item m="1" x="467"/>
        <item m="1" x="503"/>
        <item m="1" x="1162"/>
        <item m="1" x="1146"/>
        <item m="1" x="206"/>
        <item m="1" x="208"/>
        <item m="1" x="122"/>
        <item m="1" x="1082"/>
        <item m="1" x="124"/>
        <item m="1" x="541"/>
        <item m="1" x="441"/>
        <item m="1" x="897"/>
        <item m="1" x="840"/>
        <item m="1" x="1189"/>
        <item m="1" x="1121"/>
        <item m="1" x="613"/>
        <item m="1" x="827"/>
        <item m="1" x="1062"/>
        <item m="1" x="175"/>
        <item m="1" x="607"/>
        <item m="1" x="537"/>
        <item m="1" x="1231"/>
        <item m="1" x="1198"/>
        <item m="1" x="629"/>
        <item m="1" x="235"/>
        <item m="1" x="530"/>
        <item m="1" x="703"/>
        <item m="1" x="157"/>
        <item m="1" x="993"/>
        <item m="1" x="587"/>
        <item m="1" x="397"/>
        <item m="1" x="491"/>
        <item m="1" x="937"/>
        <item m="1" x="1236"/>
        <item m="1" x="315"/>
        <item m="1" x="1088"/>
        <item m="1" x="309"/>
        <item m="1" x="873"/>
        <item m="1" x="645"/>
        <item m="1" x="576"/>
        <item m="1" x="298"/>
        <item m="1" x="365"/>
        <item m="1" x="153"/>
        <item m="1" x="953"/>
        <item m="1" x="466"/>
        <item m="1" x="190"/>
        <item m="1" x="804"/>
        <item m="1" x="1119"/>
        <item m="1" x="659"/>
        <item m="1" x="617"/>
        <item m="1" x="88"/>
        <item m="1" x="1224"/>
        <item m="1" x="474"/>
        <item m="1" x="534"/>
        <item m="1" x="941"/>
        <item m="1" x="1218"/>
        <item m="1" x="1143"/>
        <item m="1" x="994"/>
        <item m="1" x="1109"/>
        <item m="1" x="270"/>
        <item m="1" x="469"/>
        <item m="1" x="302"/>
        <item m="1" x="94"/>
        <item m="1" x="707"/>
        <item m="1" x="156"/>
        <item m="1" x="378"/>
        <item m="1" x="322"/>
        <item m="1" x="268"/>
        <item m="1" x="1223"/>
        <item m="1" x="319"/>
        <item m="1" x="921"/>
        <item m="1" x="1133"/>
        <item m="1" x="259"/>
        <item m="1" x="163"/>
        <item m="1" x="956"/>
        <item m="1" x="932"/>
        <item m="1" x="973"/>
        <item m="1" x="892"/>
        <item m="1" x="236"/>
        <item m="1" x="592"/>
        <item m="1" x="860"/>
        <item m="1" x="1110"/>
        <item m="1" x="704"/>
        <item m="1" x="822"/>
        <item m="1" x="1166"/>
        <item m="1" x="578"/>
        <item m="1" x="422"/>
        <item m="1" x="655"/>
        <item m="1" x="602"/>
        <item m="1" x="532"/>
        <item m="1" x="1049"/>
        <item m="1" x="736"/>
        <item m="1" x="832"/>
        <item m="1" x="83"/>
        <item m="1" x="628"/>
        <item m="1" x="230"/>
        <item m="1" x="497"/>
        <item m="1" x="635"/>
        <item m="1" x="165"/>
        <item m="1" x="282"/>
        <item m="1" x="737"/>
        <item m="1" x="934"/>
        <item m="1" x="1204"/>
        <item m="1" x="1247"/>
        <item m="1" x="857"/>
        <item m="1" x="205"/>
        <item m="1" x="133"/>
        <item m="1" x="719"/>
        <item m="1" x="341"/>
        <item m="1" x="615"/>
        <item m="1" x="243"/>
        <item m="1" x="346"/>
        <item m="1" x="773"/>
        <item m="1" x="1129"/>
        <item m="1" x="1060"/>
        <item m="1" x="476"/>
        <item m="1" x="511"/>
        <item m="1" x="787"/>
        <item m="1" x="1217"/>
        <item m="1" x="943"/>
        <item m="1" x="109"/>
        <item m="1" x="1171"/>
        <item m="1" x="217"/>
        <item m="1" x="863"/>
        <item m="1" x="908"/>
        <item m="1" x="911"/>
        <item m="1" x="1251"/>
        <item m="1" x="144"/>
        <item m="1" x="922"/>
        <item m="1" x="1019"/>
        <item m="1" x="791"/>
        <item m="1" x="961"/>
        <item m="1" x="203"/>
        <item m="1" x="595"/>
        <item m="1" x="442"/>
        <item m="1" x="1054"/>
        <item m="1" x="1149"/>
        <item m="1" x="678"/>
        <item m="1" x="1117"/>
        <item m="1" x="1165"/>
        <item m="1" x="518"/>
        <item m="1" x="1021"/>
        <item m="1" x="884"/>
        <item m="1" x="1167"/>
        <item m="1" x="1211"/>
        <item m="1" x="949"/>
        <item m="1" x="559"/>
        <item m="1" x="364"/>
        <item m="1" x="1199"/>
        <item m="1" x="746"/>
        <item m="1" x="720"/>
        <item m="1" x="729"/>
        <item m="1" x="1250"/>
        <item m="1" x="974"/>
        <item m="1" x="669"/>
        <item m="1" x="938"/>
        <item m="1" x="915"/>
        <item m="1" x="531"/>
        <item m="1" x="432"/>
        <item m="1" x="931"/>
        <item m="1" x="326"/>
        <item m="1" x="283"/>
        <item m="1" x="225"/>
        <item m="1" x="1212"/>
        <item m="1" x="828"/>
        <item m="1" x="563"/>
        <item m="1" x="644"/>
        <item m="1" x="125"/>
        <item m="1" x="1201"/>
        <item m="1" x="752"/>
        <item m="1" x="900"/>
        <item m="1" x="348"/>
        <item m="1" x="1032"/>
        <item m="1" x="535"/>
        <item m="1" x="428"/>
        <item m="1" x="1256"/>
        <item m="1" x="558"/>
        <item m="1" x="1197"/>
        <item m="1" x="783"/>
        <item m="1" x="459"/>
        <item m="1" x="250"/>
        <item m="1" x="193"/>
        <item m="1" x="487"/>
        <item m="1" x="184"/>
        <item m="1" x="155"/>
        <item m="1" x="172"/>
        <item m="1" x="451"/>
        <item m="1" x="296"/>
        <item m="1" x="603"/>
        <item m="1" x="660"/>
        <item m="1" x="759"/>
        <item m="1" x="630"/>
        <item m="1" x="963"/>
        <item m="1" x="1027"/>
        <item m="1" x="239"/>
        <item m="1" x="249"/>
        <item m="1" x="438"/>
        <item m="1" x="580"/>
        <item m="1" x="370"/>
        <item m="1" x="923"/>
        <item m="1" x="673"/>
        <item m="1" x="590"/>
        <item m="1" x="723"/>
        <item m="1" x="1029"/>
        <item m="1" x="967"/>
        <item m="1" x="1053"/>
        <item m="1" x="809"/>
        <item m="1" x="229"/>
        <item m="1" x="1235"/>
        <item m="1" x="648"/>
        <item m="1" x="263"/>
        <item m="1" x="87"/>
        <item m="1" x="1232"/>
        <item m="1" x="716"/>
        <item m="1" x="683"/>
        <item m="1" x="455"/>
        <item m="1" x="335"/>
        <item m="1" x="419"/>
        <item m="1" x="573"/>
        <item m="1" x="1148"/>
        <item m="1" x="1067"/>
        <item m="1" x="443"/>
        <item m="1" x="516"/>
        <item m="1" x="523"/>
        <item m="1" x="1061"/>
        <item m="1" x="664"/>
        <item m="1" x="136"/>
        <item m="1" x="697"/>
        <item m="1" x="976"/>
        <item m="1" x="1102"/>
        <item m="1" x="995"/>
        <item m="1" x="803"/>
        <item m="1" x="1101"/>
        <item m="1" x="115"/>
        <item m="1" x="1018"/>
        <item m="1" x="97"/>
        <item m="1" x="437"/>
        <item m="1" x="101"/>
        <item m="1" x="260"/>
        <item m="1" x="350"/>
        <item m="1" x="356"/>
        <item m="1" x="774"/>
        <item m="1" x="1028"/>
        <item m="1" x="555"/>
        <item m="1" x="126"/>
        <item m="1" x="332"/>
        <item m="1" x="120"/>
        <item m="1" x="1115"/>
        <item m="1" x="340"/>
        <item m="1" x="676"/>
        <item m="1" x="1135"/>
        <item m="1" x="462"/>
        <item m="1" x="404"/>
        <item m="1" x="800"/>
        <item m="1" x="357"/>
        <item m="1" x="665"/>
        <item m="1" x="959"/>
        <item m="1" x="98"/>
        <item m="1" x="611"/>
        <item m="1" x="730"/>
        <item m="1" x="222"/>
        <item m="1" x="564"/>
        <item m="1" x="699"/>
        <item m="1" x="450"/>
        <item m="1" x="488"/>
        <item m="1" x="215"/>
        <item m="1" x="621"/>
        <item m="1" x="85"/>
        <item m="1" x="757"/>
        <item m="1" x="1150"/>
        <item m="1" x="871"/>
        <item m="1" x="865"/>
        <item m="1" x="764"/>
        <item m="1" x="90"/>
        <item m="1" x="896"/>
        <item m="1" x="939"/>
        <item m="1" x="745"/>
        <item m="1" x="89"/>
        <item m="1" x="1096"/>
        <item m="1" x="1063"/>
        <item m="1" x="93"/>
        <item m="1" x="372"/>
        <item m="1" x="762"/>
        <item m="1" x="1017"/>
        <item m="1" x="214"/>
        <item m="1" x="110"/>
        <item m="1" x="269"/>
        <item m="1" x="160"/>
        <item m="1" x="568"/>
        <item m="1" x="381"/>
        <item m="1" x="379"/>
        <item m="1" x="550"/>
        <item m="1" x="652"/>
        <item m="1" x="556"/>
        <item m="1" x="753"/>
        <item m="1" x="605"/>
        <item m="1" x="470"/>
        <item m="1" x="585"/>
        <item m="1" x="1078"/>
        <item m="1" x="1173"/>
        <item m="1" x="430"/>
        <item m="1" x="1153"/>
        <item m="1" x="195"/>
        <item m="1" x="1142"/>
        <item m="1" x="839"/>
        <item m="1" x="1010"/>
        <item m="1" x="1089"/>
        <item m="1" x="769"/>
        <item m="1" x="981"/>
        <item m="1" x="273"/>
        <item m="1" x="256"/>
        <item m="1" x="878"/>
        <item m="1" x="850"/>
        <item m="1" x="412"/>
        <item m="1" x="1248"/>
        <item m="1" x="820"/>
        <item m="1" x="560"/>
        <item m="1" x="634"/>
        <item m="1" x="593"/>
        <item m="1" x="1103"/>
        <item m="1" x="1107"/>
        <item m="1" x="103"/>
        <item m="1" x="987"/>
        <item m="1" x="1033"/>
        <item m="1" x="152"/>
        <item m="1" x="524"/>
        <item m="1" x="515"/>
        <item m="1" x="1022"/>
        <item m="1" x="721"/>
        <item m="1" x="925"/>
        <item m="1" x="591"/>
        <item m="1" x="942"/>
        <item m="1" x="130"/>
        <item m="1" x="253"/>
        <item m="1" x="1222"/>
        <item m="1" x="842"/>
        <item m="1" x="1214"/>
        <item m="1" x="134"/>
        <item m="1" x="394"/>
        <item m="1" x="210"/>
        <item m="1" x="143"/>
        <item m="1" x="158"/>
        <item m="1" x="710"/>
        <item m="1" x="743"/>
        <item m="1" x="415"/>
        <item m="1" x="833"/>
        <item m="1" x="1151"/>
        <item m="1" x="502"/>
        <item m="1" x="581"/>
        <item m="1" x="731"/>
        <item m="1" x="1219"/>
        <item m="1" x="396"/>
        <item m="1" x="408"/>
        <item m="1" x="418"/>
        <item m="1" x="1039"/>
        <item m="1" x="1175"/>
        <item m="1" x="92"/>
        <item m="1" x="919"/>
        <item m="1" x="1215"/>
        <item m="1" x="316"/>
        <item m="1" x="631"/>
        <item m="1" x="1252"/>
        <item m="1" x="1158"/>
        <item m="1" x="305"/>
        <item m="1" x="417"/>
        <item m="1" x="504"/>
        <item m="1" x="829"/>
        <item m="1" x="1026"/>
        <item m="1" x="261"/>
        <item m="1" x="732"/>
        <item m="1" x="257"/>
        <item m="1" x="226"/>
        <item m="1" x="174"/>
        <item m="1" x="1145"/>
        <item m="1" x="738"/>
        <item m="1" x="1186"/>
        <item m="1" x="579"/>
        <item m="1" x="1203"/>
        <item m="1" x="955"/>
        <item m="1" x="244"/>
        <item m="1" x="1059"/>
        <item m="1" x="1073"/>
        <item m="1" x="733"/>
        <item m="1" x="1108"/>
        <item m="1" x="946"/>
        <item m="1" x="811"/>
        <item m="1" x="128"/>
        <item m="1" x="957"/>
        <item m="1" x="689"/>
        <item m="1" x="622"/>
        <item m="1" x="965"/>
        <item m="1" x="549"/>
        <item m="1" x="183"/>
        <item m="1" x="355"/>
        <item m="1" x="132"/>
        <item m="1" x="481"/>
        <item m="1" x="859"/>
        <item m="1" x="444"/>
        <item m="1" x="307"/>
        <item m="1" x="522"/>
        <item m="1" x="200"/>
        <item m="1" x="452"/>
        <item m="1" x="323"/>
        <item m="1" x="674"/>
        <item m="1" x="1261"/>
        <item m="1" x="715"/>
        <item m="1" x="311"/>
        <item m="1" x="588"/>
        <item m="1" x="294"/>
        <item m="1" x="347"/>
        <item m="1" x="639"/>
        <item m="1" x="907"/>
        <item m="1" x="624"/>
        <item m="1" x="1074"/>
        <item m="1" x="636"/>
        <item m="1" x="870"/>
        <item m="1" x="185"/>
        <item m="1" x="668"/>
        <item m="1" x="308"/>
        <item m="1" x="238"/>
        <item m="1" x="964"/>
        <item m="1" x="279"/>
        <item m="1" x="988"/>
        <item m="1" x="180"/>
        <item m="1" x="805"/>
        <item m="1" x="812"/>
        <item m="1" x="216"/>
        <item m="1" x="734"/>
        <item m="1" x="112"/>
        <item m="1" x="935"/>
        <item m="1" x="640"/>
        <item m="1" x="861"/>
        <item m="1" x="830"/>
        <item m="1" x="1050"/>
        <item m="1" x="823"/>
        <item m="1" x="401"/>
        <item m="1" x="902"/>
        <item m="1" x="1036"/>
        <item m="1" x="726"/>
        <item m="1" x="858"/>
        <item m="1" x="191"/>
        <item m="1" x="1024"/>
        <item m="1" x="681"/>
        <item m="1" x="546"/>
        <item m="1" x="930"/>
        <item m="1" x="456"/>
        <item m="1" x="779"/>
        <item m="1" x="313"/>
        <item m="1" x="409"/>
        <item m="1" x="806"/>
        <item m="1" x="575"/>
        <item m="1" x="119"/>
        <item m="1" x="453"/>
        <item m="1" x="933"/>
        <item m="1" x="1035"/>
        <item m="1" x="138"/>
        <item m="1" x="423"/>
        <item m="1" x="358"/>
        <item m="1" x="691"/>
        <item m="1" x="784"/>
        <item m="1" x="224"/>
        <item m="1" x="1206"/>
        <item m="1" x="189"/>
        <item m="1" x="262"/>
        <item m="1" x="1043"/>
        <item m="1" x="551"/>
        <item m="1" x="565"/>
        <item m="1" x="619"/>
        <item m="1" x="194"/>
        <item m="1" x="473"/>
        <item m="1" x="868"/>
        <item m="1" x="780"/>
        <item m="1" x="570"/>
        <item m="1" x="517"/>
        <item m="1" x="147"/>
        <item m="1" x="385"/>
        <item m="1" x="849"/>
        <item m="1" x="483"/>
        <item m="1" x="646"/>
        <item m="1" x="583"/>
        <item m="1" x="765"/>
        <item m="1" x="129"/>
        <item m="1" x="610"/>
        <item m="1" x="284"/>
        <item m="1" x="687"/>
        <item m="1" x="813"/>
        <item m="1" x="889"/>
        <item m="1" x="824"/>
        <item m="1" x="785"/>
        <item m="1" x="711"/>
        <item m="1" x="1122"/>
        <item m="1" x="1014"/>
        <item m="1" x="265"/>
        <item m="1" x="1006"/>
        <item m="1" x="460"/>
        <item m="1" x="770"/>
        <item m="1" x="176"/>
        <item m="1" x="749"/>
        <item m="1" x="616"/>
        <item m="1" x="1048"/>
        <item m="1" x="202"/>
        <item m="1" x="1259"/>
        <item m="1" x="241"/>
        <item m="1" x="181"/>
        <item m="1" x="751"/>
        <item m="1" x="951"/>
        <item m="1" x="854"/>
        <item m="1" x="140"/>
        <item m="1" x="292"/>
        <item m="1" x="1080"/>
        <item m="1" x="1020"/>
        <item m="1" x="275"/>
        <item m="1" x="248"/>
        <item m="1" x="543"/>
        <item m="1" x="164"/>
        <item m="1" x="771"/>
        <item m="1" x="204"/>
        <item m="1" x="374"/>
        <item m="1" x="671"/>
        <item m="1" x="1202"/>
        <item m="1" x="242"/>
        <item m="1" x="512"/>
        <item m="1" x="359"/>
        <item m="1" x="521"/>
        <item m="1" x="1075"/>
        <item m="1" x="958"/>
        <item m="1" x="420"/>
        <item m="1" x="173"/>
        <item m="1" x="1123"/>
        <item m="1" x="286"/>
        <item m="1" x="1068"/>
        <item m="1" x="625"/>
        <item m="1" x="1009"/>
        <item m="1" x="368"/>
        <item m="1" x="540"/>
        <item m="1" x="1025"/>
        <item m="1" x="1213"/>
        <item m="1" x="989"/>
        <item m="1" x="388"/>
        <item m="1" x="331"/>
        <item m="1" x="1034"/>
        <item m="1" x="798"/>
        <item m="1" x="642"/>
        <item m="1" x="1066"/>
        <item m="1" x="114"/>
        <item m="1" x="111"/>
        <item m="1" x="786"/>
        <item m="1" x="926"/>
        <item m="1" x="881"/>
        <item m="1" x="1064"/>
        <item m="1" x="589"/>
        <item m="1" x="336"/>
        <item m="1" x="410"/>
        <item m="1" x="940"/>
        <item m="1" x="492"/>
        <item m="1" x="722"/>
        <item m="1" x="1137"/>
        <item m="1" x="375"/>
        <item m="1" x="712"/>
        <item m="1" x="96"/>
        <item m="1" x="425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x="77"/>
        <item x="78"/>
        <item x="80"/>
        <item x="79"/>
        <item m="1" x="413"/>
        <item m="1" x="1174"/>
        <item m="1" x="116"/>
        <item m="1" x="81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1">
    <i>
      <x/>
    </i>
    <i r="1">
      <x v="1254"/>
    </i>
    <i r="2">
      <x v="11"/>
    </i>
    <i r="1">
      <x v="1255"/>
    </i>
    <i r="2">
      <x v="8"/>
    </i>
    <i r="2">
      <x v="11"/>
    </i>
    <i r="1">
      <x v="1256"/>
    </i>
    <i r="2">
      <x v="8"/>
    </i>
    <i r="1">
      <x v="1257"/>
    </i>
    <i r="2">
      <x v="11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1001" totalsRowShown="0" totalsRowDxfId="23">
  <autoFilter ref="A1:C1001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675" totalsRowShown="0">
  <autoFilter ref="A1:S675" xr:uid="{678037D6-A574-4B81-B392-ED766472D9FE}">
    <filterColumn colId="1">
      <filters>
        <filter val="open"/>
      </filters>
    </filterColumn>
  </autoFilter>
  <tableColumns count="19">
    <tableColumn id="1" xr3:uid="{5BF112CC-BAD1-48FD-B930-E0EF8CA67570}" name="App"/>
    <tableColumn id="2" xr3:uid="{F44F7455-95E4-448C-84F7-0BD5E8515FF2}" name="Filter" dataDxfId="19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8"/>
    <tableColumn id="7" xr3:uid="{D69C8A00-2CB4-4F31-920A-C1D332375D40}" name="type"/>
    <tableColumn id="9" xr3:uid="{3D246B09-CC89-411A-9E7E-B79496797F29}" name="LFF_ID" dataDxfId="17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6">
      <calculatedColumnFormula>Proc[[#This Row],[Requested]]=Proc[[#This Row],[CurrentParent]]</calculatedColumnFormula>
    </tableColumn>
    <tableColumn id="24" xr3:uid="{9DAA192A-7AAB-4460-A9EA-787D5AF7E069}" name="Sector" dataDxfId="15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4"/>
    <tableColumn id="15" xr3:uid="{F0BFEDC5-AB85-4752-8DBE-1E2D2A86C38C}" name="DateOpened" dataDxfId="13"/>
    <tableColumn id="17" xr3:uid="{78B7D816-31FE-4F8F-8018-91CE8D5DE9A2}" name="DateMapped" dataDxfId="12"/>
    <tableColumn id="16" xr3:uid="{37F76675-DAA7-497A-B0C3-D5ADC87396FC}" name="DateClosed" dataDxfId="11"/>
    <tableColumn id="23" xr3:uid="{77371810-6F86-4EEF-85D0-5FCFC20B88DC}" name="Delayed?" dataDxfId="10">
      <calculatedColumnFormula>IF(Proc[[#This Row],[DaysAgeing]]&gt;5,"yep","on track")</calculatedColumnFormula>
    </tableColumn>
    <tableColumn id="18" xr3:uid="{6AC4A96E-CE6C-49CA-A4F1-794160BB5940}" name="DaysAgeing" dataDxfId="9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8"/>
    <tableColumn id="22" xr3:uid="{87389AE1-9ECE-4C7F-80F9-48A35BE78A62}" name="Prognos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6"/>
    <tableColumn id="6" xr3:uid="{73647D57-303F-4AF5-983C-1CCB32EBD08D}" name="Forecast Period" dataDxfId="5"/>
    <tableColumn id="4" xr3:uid="{FA11B267-B5E3-452C-A4E3-1668B4A12A28}" name="Number of Tickets Raised" dataDxfId="4"/>
    <tableColumn id="1" xr3:uid="{441BC59C-A1EA-4CA8-B944-D602CD57D89D}" name="Delayed Tickets"/>
    <tableColumn id="5" xr3:uid="{29680677-3B0F-4EC4-81FF-46A6FDD4C5F7}" name="Number of Total Objects" dataDxfId="3"/>
    <tableColumn id="2" xr3:uid="{3D96D299-AEA2-4D9C-9BE6-F98ADF0CDB84}" name="Commentary for delayed ticket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B40" sqref="B40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1944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1"/>
  <sheetViews>
    <sheetView zoomScale="115" zoomScaleNormal="115" workbookViewId="0">
      <selection activeCell="C25" sqref="C25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24</v>
      </c>
      <c r="C5"/>
      <c r="D5"/>
      <c r="E5"/>
    </row>
    <row r="6" spans="1:6">
      <c r="A6" s="67" t="s">
        <v>2235</v>
      </c>
      <c r="B6" s="73">
        <v>1</v>
      </c>
      <c r="C6"/>
      <c r="D6"/>
      <c r="E6"/>
    </row>
    <row r="7" spans="1:6">
      <c r="A7" s="68" t="s">
        <v>375</v>
      </c>
      <c r="B7" s="73">
        <v>1</v>
      </c>
      <c r="C7"/>
      <c r="D7"/>
      <c r="E7"/>
    </row>
    <row r="8" spans="1:6">
      <c r="A8" s="67" t="s">
        <v>2246</v>
      </c>
      <c r="B8" s="73">
        <v>9</v>
      </c>
      <c r="C8" s="56"/>
      <c r="D8"/>
      <c r="E8"/>
    </row>
    <row r="9" spans="1:6">
      <c r="A9" s="68" t="s">
        <v>370</v>
      </c>
      <c r="B9" s="73">
        <v>7</v>
      </c>
      <c r="C9"/>
      <c r="D9"/>
    </row>
    <row r="10" spans="1:6">
      <c r="A10" s="68" t="s">
        <v>375</v>
      </c>
      <c r="B10" s="73">
        <v>2</v>
      </c>
      <c r="C10" s="53"/>
      <c r="D10"/>
    </row>
    <row r="11" spans="1:6">
      <c r="A11" s="67" t="s">
        <v>2267</v>
      </c>
      <c r="B11" s="73">
        <v>4</v>
      </c>
      <c r="C11"/>
      <c r="D11"/>
    </row>
    <row r="12" spans="1:6">
      <c r="A12" s="68" t="s">
        <v>370</v>
      </c>
      <c r="B12" s="73">
        <v>4</v>
      </c>
      <c r="C12"/>
      <c r="D12"/>
    </row>
    <row r="13" spans="1:6">
      <c r="A13" s="67" t="s">
        <v>2250</v>
      </c>
      <c r="B13" s="73">
        <v>10</v>
      </c>
      <c r="C13"/>
      <c r="D13"/>
    </row>
    <row r="14" spans="1:6">
      <c r="A14" s="68" t="s">
        <v>375</v>
      </c>
      <c r="B14" s="73">
        <v>10</v>
      </c>
      <c r="C14" s="53"/>
      <c r="D14"/>
    </row>
    <row r="15" spans="1:6">
      <c r="A15" s="17" t="s">
        <v>381</v>
      </c>
      <c r="B15" s="73">
        <v>24</v>
      </c>
      <c r="C15"/>
      <c r="D15"/>
    </row>
    <row r="16" spans="1:6">
      <c r="C16"/>
      <c r="D16"/>
    </row>
    <row r="17" spans="3:4">
      <c r="C17"/>
      <c r="D17"/>
    </row>
    <row r="18" spans="3:4">
      <c r="C18"/>
      <c r="D18"/>
    </row>
    <row r="19" spans="3:4">
      <c r="C19" s="47"/>
      <c r="D19"/>
    </row>
    <row r="21" spans="3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1001"/>
  <sheetViews>
    <sheetView topLeftCell="A963" workbookViewId="0">
      <selection activeCell="D1000" sqref="D1000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1813</v>
      </c>
      <c r="B970">
        <v>6</v>
      </c>
      <c r="C970" s="62" t="s">
        <v>4</v>
      </c>
    </row>
    <row r="971" spans="1:3">
      <c r="A971" t="s">
        <v>1812</v>
      </c>
      <c r="B971">
        <v>13</v>
      </c>
      <c r="C971" s="62" t="s">
        <v>4</v>
      </c>
    </row>
    <row r="972" spans="1:3">
      <c r="A972" t="s">
        <v>1794</v>
      </c>
      <c r="B972">
        <v>4</v>
      </c>
      <c r="C972" s="62" t="s">
        <v>4</v>
      </c>
    </row>
    <row r="973" spans="1:3">
      <c r="A973" t="s">
        <v>1792</v>
      </c>
      <c r="B973">
        <v>1</v>
      </c>
      <c r="C973" s="62" t="s">
        <v>4</v>
      </c>
    </row>
    <row r="974" spans="1:3">
      <c r="A974" t="s">
        <v>1826</v>
      </c>
      <c r="B974">
        <v>1</v>
      </c>
      <c r="C974" s="62" t="s">
        <v>4</v>
      </c>
    </row>
    <row r="975" spans="1:3">
      <c r="A975" t="s">
        <v>1857</v>
      </c>
      <c r="B975">
        <v>4</v>
      </c>
      <c r="C975" s="62" t="s">
        <v>4</v>
      </c>
    </row>
    <row r="976" spans="1:3">
      <c r="A976" t="s">
        <v>1854</v>
      </c>
      <c r="B976">
        <v>1</v>
      </c>
      <c r="C976" s="62" t="s">
        <v>4</v>
      </c>
    </row>
    <row r="977" spans="1:3">
      <c r="A977" t="s">
        <v>1849</v>
      </c>
      <c r="B977">
        <v>41</v>
      </c>
      <c r="C977" s="62" t="s">
        <v>4</v>
      </c>
    </row>
    <row r="978" spans="1:3">
      <c r="A978" t="s">
        <v>1924</v>
      </c>
      <c r="B978">
        <v>3</v>
      </c>
      <c r="C978" s="62" t="s">
        <v>4</v>
      </c>
    </row>
    <row r="979" spans="1:3">
      <c r="A979" t="s">
        <v>1864</v>
      </c>
      <c r="B979">
        <v>56</v>
      </c>
      <c r="C979" s="62" t="s">
        <v>4</v>
      </c>
    </row>
    <row r="980" spans="1:3">
      <c r="A980" t="s">
        <v>1934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1939</v>
      </c>
      <c r="B982">
        <v>1</v>
      </c>
      <c r="C982" s="72" t="s">
        <v>4</v>
      </c>
    </row>
    <row r="983" spans="1:3">
      <c r="A983" t="s">
        <v>1935</v>
      </c>
      <c r="B983">
        <v>2</v>
      </c>
      <c r="C983" s="72" t="s">
        <v>4</v>
      </c>
    </row>
    <row r="984" spans="1:3">
      <c r="A984" t="s">
        <v>1942</v>
      </c>
      <c r="B984">
        <v>2</v>
      </c>
      <c r="C984" s="72" t="s">
        <v>4</v>
      </c>
    </row>
    <row r="985" spans="1:3">
      <c r="A985" t="s">
        <v>1956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1977</v>
      </c>
      <c r="B987">
        <v>4</v>
      </c>
      <c r="C987" s="72" t="s">
        <v>4</v>
      </c>
    </row>
    <row r="988" spans="1:3">
      <c r="A988" t="s">
        <v>1979</v>
      </c>
      <c r="B988">
        <v>1</v>
      </c>
      <c r="C988" s="72" t="s">
        <v>4</v>
      </c>
    </row>
    <row r="989" spans="1:3">
      <c r="A989" t="s">
        <v>1963</v>
      </c>
      <c r="B989">
        <v>9</v>
      </c>
      <c r="C989" s="72" t="s">
        <v>4</v>
      </c>
    </row>
    <row r="990" spans="1:3">
      <c r="A990" t="s">
        <v>2203</v>
      </c>
      <c r="B990">
        <v>2</v>
      </c>
      <c r="C990" s="72" t="s">
        <v>4</v>
      </c>
    </row>
    <row r="991" spans="1:3">
      <c r="A991" t="s">
        <v>2170</v>
      </c>
      <c r="B991">
        <v>11</v>
      </c>
      <c r="C991" s="72" t="s">
        <v>4</v>
      </c>
    </row>
    <row r="992" spans="1:3">
      <c r="A992" t="s">
        <v>2184</v>
      </c>
      <c r="B992">
        <v>10</v>
      </c>
      <c r="C992" s="72" t="s">
        <v>4</v>
      </c>
    </row>
    <row r="993" spans="1:3">
      <c r="A993" t="s">
        <v>2178</v>
      </c>
      <c r="B993">
        <v>5</v>
      </c>
      <c r="C993" s="72" t="s">
        <v>4</v>
      </c>
    </row>
    <row r="994" spans="1:3">
      <c r="A994" t="s">
        <v>2204</v>
      </c>
      <c r="B994">
        <v>2</v>
      </c>
      <c r="C994" s="72" t="s">
        <v>4</v>
      </c>
    </row>
    <row r="995" spans="1:3">
      <c r="A995" t="s">
        <v>2210</v>
      </c>
      <c r="B995">
        <v>1</v>
      </c>
      <c r="C995" s="72" t="s">
        <v>4</v>
      </c>
    </row>
    <row r="996" spans="1:3">
      <c r="A996" t="s">
        <v>2231</v>
      </c>
      <c r="B996">
        <v>1</v>
      </c>
      <c r="C996" s="72" t="s">
        <v>4</v>
      </c>
    </row>
    <row r="997" spans="1:3">
      <c r="A997" t="s">
        <v>2228</v>
      </c>
      <c r="B997">
        <v>7</v>
      </c>
      <c r="C997" s="72" t="s">
        <v>4</v>
      </c>
    </row>
    <row r="998" spans="1:3">
      <c r="A998" t="s">
        <v>1823</v>
      </c>
      <c r="B998">
        <v>17</v>
      </c>
      <c r="C998" s="72" t="s">
        <v>4</v>
      </c>
    </row>
    <row r="999" spans="1:3">
      <c r="A999" t="s">
        <v>1962</v>
      </c>
      <c r="B999">
        <v>1</v>
      </c>
      <c r="C999" s="72" t="s">
        <v>4</v>
      </c>
    </row>
    <row r="1000" spans="1:3">
      <c r="A1000" t="s">
        <v>1982</v>
      </c>
      <c r="B1000">
        <v>98</v>
      </c>
      <c r="C1000" s="72" t="s">
        <v>4</v>
      </c>
    </row>
    <row r="1001" spans="1:3">
      <c r="A1001" t="s">
        <v>2213</v>
      </c>
      <c r="B1001">
        <v>1</v>
      </c>
      <c r="C1001" s="72" t="s">
        <v>4</v>
      </c>
    </row>
  </sheetData>
  <conditionalFormatting sqref="A2:A545 A548:A568 A570:A1048576">
    <cfRule type="duplicateValues" dxfId="1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675"/>
  <sheetViews>
    <sheetView tabSelected="1" zoomScale="85" zoomScaleNormal="85" workbookViewId="0">
      <selection activeCell="C679" sqref="C679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46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21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21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21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21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21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21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21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21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21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21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21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17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1792</v>
      </c>
      <c r="B341" s="60" t="str">
        <f>IFERROR(VLOOKUP(Proc[[#This Row],[App]],Table2[],3,0),"open")</f>
        <v>ok</v>
      </c>
      <c r="C341" t="s">
        <v>369</v>
      </c>
      <c r="D341" t="s">
        <v>1793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1794</v>
      </c>
      <c r="B342" s="60" t="str">
        <f>IFERROR(VLOOKUP(Proc[[#This Row],[App]],Table2[],3,0),"open")</f>
        <v>ok</v>
      </c>
      <c r="C342" s="62" t="s">
        <v>369</v>
      </c>
      <c r="D342" t="s">
        <v>1795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1794</v>
      </c>
      <c r="B343" s="60" t="str">
        <f>IFERROR(VLOOKUP(Proc[[#This Row],[App]],Table2[],3,0),"open")</f>
        <v>ok</v>
      </c>
      <c r="C343" s="62" t="s">
        <v>369</v>
      </c>
      <c r="D343" t="s">
        <v>1796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1794</v>
      </c>
      <c r="B344" s="60" t="str">
        <f>IFERROR(VLOOKUP(Proc[[#This Row],[App]],Table2[],3,0),"open")</f>
        <v>ok</v>
      </c>
      <c r="C344" s="62" t="s">
        <v>369</v>
      </c>
      <c r="D344" t="s">
        <v>1797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1794</v>
      </c>
      <c r="B345" s="60" t="str">
        <f>IFERROR(VLOOKUP(Proc[[#This Row],[App]],Table2[],3,0),"open")</f>
        <v>ok</v>
      </c>
      <c r="C345" s="62" t="s">
        <v>369</v>
      </c>
      <c r="D345" t="s">
        <v>1798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1812</v>
      </c>
      <c r="B346" s="60" t="str">
        <f>IFERROR(VLOOKUP(Proc[[#This Row],[App]],Table2[],3,0),"open")</f>
        <v>ok</v>
      </c>
      <c r="C346" s="62" t="s">
        <v>369</v>
      </c>
      <c r="D346" t="s">
        <v>1799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1812</v>
      </c>
      <c r="B347" s="60" t="str">
        <f>IFERROR(VLOOKUP(Proc[[#This Row],[App]],Table2[],3,0),"open")</f>
        <v>ok</v>
      </c>
      <c r="C347" s="62" t="s">
        <v>369</v>
      </c>
      <c r="D347" t="s">
        <v>1800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1812</v>
      </c>
      <c r="B348" s="60" t="str">
        <f>IFERROR(VLOOKUP(Proc[[#This Row],[App]],Table2[],3,0),"open")</f>
        <v>ok</v>
      </c>
      <c r="C348" s="62" t="s">
        <v>369</v>
      </c>
      <c r="D348" t="s">
        <v>1801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1812</v>
      </c>
      <c r="B349" s="60" t="str">
        <f>IFERROR(VLOOKUP(Proc[[#This Row],[App]],Table2[],3,0),"open")</f>
        <v>ok</v>
      </c>
      <c r="C349" s="62" t="s">
        <v>369</v>
      </c>
      <c r="D349" t="s">
        <v>1802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1812</v>
      </c>
      <c r="B350" s="60" t="str">
        <f>IFERROR(VLOOKUP(Proc[[#This Row],[App]],Table2[],3,0),"open")</f>
        <v>ok</v>
      </c>
      <c r="C350" s="62" t="s">
        <v>369</v>
      </c>
      <c r="D350" t="s">
        <v>1803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1812</v>
      </c>
      <c r="B351" s="60" t="str">
        <f>IFERROR(VLOOKUP(Proc[[#This Row],[App]],Table2[],3,0),"open")</f>
        <v>ok</v>
      </c>
      <c r="C351" s="62" t="s">
        <v>369</v>
      </c>
      <c r="D351" t="s">
        <v>1804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1812</v>
      </c>
      <c r="B352" s="60" t="str">
        <f>IFERROR(VLOOKUP(Proc[[#This Row],[App]],Table2[],3,0),"open")</f>
        <v>ok</v>
      </c>
      <c r="C352" s="62" t="s">
        <v>369</v>
      </c>
      <c r="D352" t="s">
        <v>1805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1812</v>
      </c>
      <c r="B353" s="60" t="str">
        <f>IFERROR(VLOOKUP(Proc[[#This Row],[App]],Table2[],3,0),"open")</f>
        <v>ok</v>
      </c>
      <c r="C353" s="62" t="s">
        <v>369</v>
      </c>
      <c r="D353" t="s">
        <v>1806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1812</v>
      </c>
      <c r="B354" s="60" t="str">
        <f>IFERROR(VLOOKUP(Proc[[#This Row],[App]],Table2[],3,0),"open")</f>
        <v>ok</v>
      </c>
      <c r="C354" s="62" t="s">
        <v>369</v>
      </c>
      <c r="D354" t="s">
        <v>1807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1812</v>
      </c>
      <c r="B355" s="60" t="str">
        <f>IFERROR(VLOOKUP(Proc[[#This Row],[App]],Table2[],3,0),"open")</f>
        <v>ok</v>
      </c>
      <c r="C355" s="62" t="s">
        <v>369</v>
      </c>
      <c r="D355" t="s">
        <v>1808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1812</v>
      </c>
      <c r="B356" s="60" t="str">
        <f>IFERROR(VLOOKUP(Proc[[#This Row],[App]],Table2[],3,0),"open")</f>
        <v>ok</v>
      </c>
      <c r="C356" t="s">
        <v>377</v>
      </c>
      <c r="D356" t="s">
        <v>1809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1812</v>
      </c>
      <c r="B357" s="60" t="str">
        <f>IFERROR(VLOOKUP(Proc[[#This Row],[App]],Table2[],3,0),"open")</f>
        <v>ok</v>
      </c>
      <c r="C357" t="s">
        <v>369</v>
      </c>
      <c r="D357" t="s">
        <v>1810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1812</v>
      </c>
      <c r="B358" s="60" t="str">
        <f>IFERROR(VLOOKUP(Proc[[#This Row],[App]],Table2[],3,0),"open")</f>
        <v>ok</v>
      </c>
      <c r="C358" s="62" t="s">
        <v>369</v>
      </c>
      <c r="D358" t="s">
        <v>1811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1813</v>
      </c>
      <c r="B359" s="60" t="str">
        <f>IFERROR(VLOOKUP(Proc[[#This Row],[App]],Table2[],3,0),"open")</f>
        <v>ok</v>
      </c>
      <c r="C359" s="62" t="s">
        <v>369</v>
      </c>
      <c r="D359" t="s">
        <v>1814</v>
      </c>
      <c r="E359" t="s">
        <v>1820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1813</v>
      </c>
      <c r="B360" s="60" t="str">
        <f>IFERROR(VLOOKUP(Proc[[#This Row],[App]],Table2[],3,0),"open")</f>
        <v>ok</v>
      </c>
      <c r="C360" s="62" t="s">
        <v>369</v>
      </c>
      <c r="D360" t="s">
        <v>1815</v>
      </c>
      <c r="E360" t="s">
        <v>1821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1813</v>
      </c>
      <c r="B361" s="60" t="str">
        <f>IFERROR(VLOOKUP(Proc[[#This Row],[App]],Table2[],3,0),"open")</f>
        <v>ok</v>
      </c>
      <c r="C361" s="62" t="s">
        <v>369</v>
      </c>
      <c r="D361" t="s">
        <v>1816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1813</v>
      </c>
      <c r="B362" s="60" t="str">
        <f>IFERROR(VLOOKUP(Proc[[#This Row],[App]],Table2[],3,0),"open")</f>
        <v>ok</v>
      </c>
      <c r="C362" s="62" t="s">
        <v>369</v>
      </c>
      <c r="D362" t="s">
        <v>1817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1813</v>
      </c>
      <c r="B363" s="60" t="str">
        <f>IFERROR(VLOOKUP(Proc[[#This Row],[App]],Table2[],3,0),"open")</f>
        <v>ok</v>
      </c>
      <c r="C363" s="62" t="s">
        <v>369</v>
      </c>
      <c r="D363" t="s">
        <v>1818</v>
      </c>
      <c r="E363" t="s">
        <v>549</v>
      </c>
      <c r="F363" s="60" t="s">
        <v>1822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1813</v>
      </c>
      <c r="B364" s="60" t="str">
        <f>IFERROR(VLOOKUP(Proc[[#This Row],[App]],Table2[],3,0),"open")</f>
        <v>ok</v>
      </c>
      <c r="C364" s="62" t="s">
        <v>369</v>
      </c>
      <c r="D364" t="s">
        <v>1819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1823</v>
      </c>
      <c r="B365" s="60" t="str">
        <f>IFERROR(VLOOKUP(Proc[[#This Row],[App]],Table2[],3,0),"open")</f>
        <v>ok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N365" s="69">
        <v>45712</v>
      </c>
      <c r="O365" s="69">
        <v>45712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15</v>
      </c>
      <c r="R365" s="69" t="s">
        <v>1532</v>
      </c>
      <c r="S365" s="60"/>
    </row>
    <row r="366" spans="1:19" hidden="1">
      <c r="A366" s="62" t="s">
        <v>1823</v>
      </c>
      <c r="B366" s="60" t="str">
        <f>IFERROR(VLOOKUP(Proc[[#This Row],[App]],Table2[],3,0),"open")</f>
        <v>ok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N366" s="69">
        <v>45712</v>
      </c>
      <c r="O366" s="69">
        <v>45712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15</v>
      </c>
      <c r="R366" s="69" t="s">
        <v>1532</v>
      </c>
      <c r="S366" s="60"/>
    </row>
    <row r="367" spans="1:19" hidden="1">
      <c r="A367" s="62" t="s">
        <v>1823</v>
      </c>
      <c r="B367" s="60" t="str">
        <f>IFERROR(VLOOKUP(Proc[[#This Row],[App]],Table2[],3,0),"open")</f>
        <v>ok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N367" s="69">
        <v>45712</v>
      </c>
      <c r="O367" s="69">
        <v>45712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15</v>
      </c>
      <c r="R367" s="69" t="s">
        <v>1532</v>
      </c>
      <c r="S367" s="60"/>
    </row>
    <row r="368" spans="1:19" hidden="1">
      <c r="A368" s="62" t="s">
        <v>1823</v>
      </c>
      <c r="B368" s="60" t="str">
        <f>IFERROR(VLOOKUP(Proc[[#This Row],[App]],Table2[],3,0),"open")</f>
        <v>ok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N368" s="69">
        <v>45712</v>
      </c>
      <c r="O368" s="69">
        <v>45712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15</v>
      </c>
      <c r="R368" s="69" t="s">
        <v>1532</v>
      </c>
      <c r="S368" s="60"/>
    </row>
    <row r="369" spans="1:19" hidden="1">
      <c r="A369" s="62" t="s">
        <v>1823</v>
      </c>
      <c r="B369" s="60" t="str">
        <f>IFERROR(VLOOKUP(Proc[[#This Row],[App]],Table2[],3,0),"open")</f>
        <v>ok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N369" s="69">
        <v>45712</v>
      </c>
      <c r="O369" s="69">
        <v>45712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15</v>
      </c>
      <c r="R369" s="69" t="s">
        <v>1532</v>
      </c>
      <c r="S369" s="60"/>
    </row>
    <row r="370" spans="1:19" hidden="1">
      <c r="A370" s="62" t="s">
        <v>1823</v>
      </c>
      <c r="B370" s="60" t="str">
        <f>IFERROR(VLOOKUP(Proc[[#This Row],[App]],Table2[],3,0),"open")</f>
        <v>ok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N370" s="69">
        <v>45712</v>
      </c>
      <c r="O370" s="69">
        <v>45712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15</v>
      </c>
      <c r="R370" s="69" t="s">
        <v>1532</v>
      </c>
      <c r="S370" s="60"/>
    </row>
    <row r="371" spans="1:19" hidden="1">
      <c r="A371" s="62" t="s">
        <v>1823</v>
      </c>
      <c r="B371" s="60" t="str">
        <f>IFERROR(VLOOKUP(Proc[[#This Row],[App]],Table2[],3,0),"open")</f>
        <v>ok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N371" s="69">
        <v>45712</v>
      </c>
      <c r="O371" s="69">
        <v>45712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15</v>
      </c>
      <c r="R371" s="69" t="s">
        <v>1532</v>
      </c>
      <c r="S371" s="60"/>
    </row>
    <row r="372" spans="1:19" hidden="1">
      <c r="A372" s="62" t="s">
        <v>1823</v>
      </c>
      <c r="B372" s="60" t="str">
        <f>IFERROR(VLOOKUP(Proc[[#This Row],[App]],Table2[],3,0),"open")</f>
        <v>ok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N372" s="69">
        <v>45712</v>
      </c>
      <c r="O372" s="69">
        <v>45712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15</v>
      </c>
      <c r="R372" s="69" t="s">
        <v>1532</v>
      </c>
      <c r="S372" s="60"/>
    </row>
    <row r="373" spans="1:19" hidden="1">
      <c r="A373" s="62" t="s">
        <v>1823</v>
      </c>
      <c r="B373" s="60" t="str">
        <f>IFERROR(VLOOKUP(Proc[[#This Row],[App]],Table2[],3,0),"open")</f>
        <v>ok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N373" s="69">
        <v>45712</v>
      </c>
      <c r="O373" s="69">
        <v>45712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15</v>
      </c>
      <c r="R373" s="69" t="s">
        <v>1532</v>
      </c>
      <c r="S373" s="60"/>
    </row>
    <row r="374" spans="1:19" hidden="1">
      <c r="A374" s="62" t="s">
        <v>1823</v>
      </c>
      <c r="B374" s="60" t="str">
        <f>IFERROR(VLOOKUP(Proc[[#This Row],[App]],Table2[],3,0),"open")</f>
        <v>ok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N374" s="69">
        <v>45712</v>
      </c>
      <c r="O374" s="69">
        <v>45712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15</v>
      </c>
      <c r="R374" s="69" t="s">
        <v>1532</v>
      </c>
      <c r="S374" s="60"/>
    </row>
    <row r="375" spans="1:19" hidden="1">
      <c r="A375" s="62" t="s">
        <v>1823</v>
      </c>
      <c r="B375" s="60" t="str">
        <f>IFERROR(VLOOKUP(Proc[[#This Row],[App]],Table2[],3,0),"open")</f>
        <v>ok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N375" s="69">
        <v>45712</v>
      </c>
      <c r="O375" s="69">
        <v>45712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15</v>
      </c>
      <c r="R375" s="69" t="s">
        <v>1532</v>
      </c>
      <c r="S375" s="60"/>
    </row>
    <row r="376" spans="1:19" hidden="1">
      <c r="A376" s="62" t="s">
        <v>1823</v>
      </c>
      <c r="B376" s="60" t="str">
        <f>IFERROR(VLOOKUP(Proc[[#This Row],[App]],Table2[],3,0),"open")</f>
        <v>ok</v>
      </c>
      <c r="C376" s="62" t="s">
        <v>369</v>
      </c>
      <c r="D376" t="s">
        <v>1824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N376" s="69">
        <v>45712</v>
      </c>
      <c r="O376" s="69">
        <v>45712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15</v>
      </c>
      <c r="R376" s="69" t="s">
        <v>1532</v>
      </c>
      <c r="S376" s="60"/>
    </row>
    <row r="377" spans="1:19" hidden="1">
      <c r="A377" s="62" t="s">
        <v>1823</v>
      </c>
      <c r="B377" s="60" t="str">
        <f>IFERROR(VLOOKUP(Proc[[#This Row],[App]],Table2[],3,0),"open")</f>
        <v>ok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N377" s="69">
        <v>45712</v>
      </c>
      <c r="O377" s="69">
        <v>45712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15</v>
      </c>
      <c r="R377" s="69" t="s">
        <v>1532</v>
      </c>
      <c r="S377" s="60"/>
    </row>
    <row r="378" spans="1:19" hidden="1">
      <c r="A378" s="62" t="s">
        <v>1823</v>
      </c>
      <c r="B378" s="60" t="str">
        <f>IFERROR(VLOOKUP(Proc[[#This Row],[App]],Table2[],3,0),"open")</f>
        <v>ok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N378" s="69">
        <v>45712</v>
      </c>
      <c r="O378" s="69">
        <v>45712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15</v>
      </c>
      <c r="R378" s="69" t="s">
        <v>1532</v>
      </c>
      <c r="S378" s="60"/>
    </row>
    <row r="379" spans="1:19" hidden="1">
      <c r="A379" s="62" t="s">
        <v>1823</v>
      </c>
      <c r="B379" s="60" t="str">
        <f>IFERROR(VLOOKUP(Proc[[#This Row],[App]],Table2[],3,0),"open")</f>
        <v>ok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N379" s="69">
        <v>45712</v>
      </c>
      <c r="O379" s="69">
        <v>45712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15</v>
      </c>
      <c r="R379" s="69" t="s">
        <v>1532</v>
      </c>
      <c r="S379" s="60"/>
    </row>
    <row r="380" spans="1:19" hidden="1">
      <c r="A380" s="62" t="s">
        <v>1823</v>
      </c>
      <c r="B380" s="60" t="str">
        <f>IFERROR(VLOOKUP(Proc[[#This Row],[App]],Table2[],3,0),"open")</f>
        <v>ok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N380" s="69">
        <v>45712</v>
      </c>
      <c r="O380" s="69">
        <v>45712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15</v>
      </c>
      <c r="R380" s="69" t="s">
        <v>1532</v>
      </c>
      <c r="S380" s="60"/>
    </row>
    <row r="381" spans="1:19" hidden="1">
      <c r="A381" s="62" t="s">
        <v>1823</v>
      </c>
      <c r="B381" s="60" t="str">
        <f>IFERROR(VLOOKUP(Proc[[#This Row],[App]],Table2[],3,0),"open")</f>
        <v>ok</v>
      </c>
      <c r="C381" s="62" t="s">
        <v>369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N381" s="69">
        <v>45712</v>
      </c>
      <c r="O381" s="69">
        <v>45712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15</v>
      </c>
      <c r="R381" s="69" t="s">
        <v>1532</v>
      </c>
      <c r="S381" s="60"/>
    </row>
    <row r="382" spans="1:19" hidden="1">
      <c r="A382" t="s">
        <v>1826</v>
      </c>
      <c r="B382" s="60" t="str">
        <f>IFERROR(VLOOKUP(Proc[[#This Row],[App]],Table2[],3,0),"open")</f>
        <v>ok</v>
      </c>
      <c r="C382" s="62" t="s">
        <v>369</v>
      </c>
      <c r="D382" t="s">
        <v>1825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1849</v>
      </c>
      <c r="B383" s="60" t="str">
        <f>IFERROR(VLOOKUP(Proc[[#This Row],[App]],Table2[],3,0),"open")</f>
        <v>ok</v>
      </c>
      <c r="C383" t="s">
        <v>377</v>
      </c>
      <c r="D383" t="s">
        <v>1827</v>
      </c>
      <c r="E383" t="s">
        <v>658</v>
      </c>
      <c r="F383" s="60" t="s">
        <v>1850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14</v>
      </c>
      <c r="R383" s="69" t="s">
        <v>575</v>
      </c>
      <c r="S383" s="60"/>
    </row>
    <row r="384" spans="1:19" hidden="1">
      <c r="A384" s="62" t="s">
        <v>1849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14</v>
      </c>
      <c r="R384" s="69" t="s">
        <v>575</v>
      </c>
      <c r="S384" s="60"/>
    </row>
    <row r="385" spans="1:19" hidden="1">
      <c r="A385" s="62" t="s">
        <v>1849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14</v>
      </c>
      <c r="R385" s="69" t="s">
        <v>575</v>
      </c>
      <c r="S385" s="60"/>
    </row>
    <row r="386" spans="1:19" hidden="1">
      <c r="A386" s="62" t="s">
        <v>1849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14</v>
      </c>
      <c r="R386" s="69" t="s">
        <v>575</v>
      </c>
      <c r="S386" s="60"/>
    </row>
    <row r="387" spans="1:19" hidden="1">
      <c r="A387" s="62" t="s">
        <v>1849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14</v>
      </c>
      <c r="R387" s="69" t="s">
        <v>575</v>
      </c>
      <c r="S387" s="60"/>
    </row>
    <row r="388" spans="1:19" hidden="1">
      <c r="A388" s="62" t="s">
        <v>1849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14</v>
      </c>
      <c r="R388" s="69" t="s">
        <v>575</v>
      </c>
      <c r="S388" s="60"/>
    </row>
    <row r="389" spans="1:19" hidden="1">
      <c r="A389" s="62" t="s">
        <v>1849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14</v>
      </c>
      <c r="R389" s="69" t="s">
        <v>575</v>
      </c>
      <c r="S389" s="60"/>
    </row>
    <row r="390" spans="1:19" hidden="1">
      <c r="A390" s="62" t="s">
        <v>1849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14</v>
      </c>
      <c r="R390" s="69" t="s">
        <v>575</v>
      </c>
      <c r="S390" s="60"/>
    </row>
    <row r="391" spans="1:19" hidden="1">
      <c r="A391" s="62" t="s">
        <v>1849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14</v>
      </c>
      <c r="R391" s="69" t="s">
        <v>575</v>
      </c>
      <c r="S391" s="60"/>
    </row>
    <row r="392" spans="1:19" hidden="1">
      <c r="A392" s="62" t="s">
        <v>1849</v>
      </c>
      <c r="B392" s="60" t="str">
        <f>IFERROR(VLOOKUP(Proc[[#This Row],[App]],Table2[],3,0),"open")</f>
        <v>ok</v>
      </c>
      <c r="C392" s="62" t="s">
        <v>369</v>
      </c>
      <c r="D392" t="s">
        <v>1828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14</v>
      </c>
      <c r="R392" s="69" t="s">
        <v>575</v>
      </c>
      <c r="S392" s="60"/>
    </row>
    <row r="393" spans="1:19" hidden="1">
      <c r="A393" s="62" t="s">
        <v>1849</v>
      </c>
      <c r="B393" s="60" t="str">
        <f>IFERROR(VLOOKUP(Proc[[#This Row],[App]],Table2[],3,0),"open")</f>
        <v>ok</v>
      </c>
      <c r="C393" s="62" t="s">
        <v>369</v>
      </c>
      <c r="D393" t="s">
        <v>1829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14</v>
      </c>
      <c r="R393" s="69" t="s">
        <v>575</v>
      </c>
      <c r="S393" s="60"/>
    </row>
    <row r="394" spans="1:19" hidden="1">
      <c r="A394" s="62" t="s">
        <v>1849</v>
      </c>
      <c r="B394" s="60" t="str">
        <f>IFERROR(VLOOKUP(Proc[[#This Row],[App]],Table2[],3,0),"open")</f>
        <v>ok</v>
      </c>
      <c r="C394" s="62" t="s">
        <v>377</v>
      </c>
      <c r="D394" t="s">
        <v>1830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14</v>
      </c>
      <c r="R394" s="69" t="s">
        <v>575</v>
      </c>
      <c r="S394" s="60"/>
    </row>
    <row r="395" spans="1:19" hidden="1">
      <c r="A395" s="62" t="s">
        <v>1849</v>
      </c>
      <c r="B395" s="60" t="str">
        <f>IFERROR(VLOOKUP(Proc[[#This Row],[App]],Table2[],3,0),"open")</f>
        <v>ok</v>
      </c>
      <c r="C395" s="62" t="s">
        <v>369</v>
      </c>
      <c r="D395" t="s">
        <v>1831</v>
      </c>
      <c r="E395" t="s">
        <v>658</v>
      </c>
      <c r="F395" s="60" t="s">
        <v>1851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14</v>
      </c>
      <c r="R395" s="69" t="s">
        <v>575</v>
      </c>
      <c r="S395" s="60"/>
    </row>
    <row r="396" spans="1:19" hidden="1">
      <c r="A396" s="62" t="s">
        <v>1849</v>
      </c>
      <c r="B396" s="60" t="str">
        <f>IFERROR(VLOOKUP(Proc[[#This Row],[App]],Table2[],3,0),"open")</f>
        <v>ok</v>
      </c>
      <c r="C396" s="62" t="s">
        <v>369</v>
      </c>
      <c r="D396" t="s">
        <v>1832</v>
      </c>
      <c r="E396" t="s">
        <v>658</v>
      </c>
      <c r="F396" s="60" t="s">
        <v>1850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14</v>
      </c>
      <c r="R396" s="69" t="s">
        <v>575</v>
      </c>
      <c r="S396" s="60"/>
    </row>
    <row r="397" spans="1:19" hidden="1">
      <c r="A397" s="62" t="s">
        <v>1849</v>
      </c>
      <c r="B397" s="60" t="str">
        <f>IFERROR(VLOOKUP(Proc[[#This Row],[App]],Table2[],3,0),"open")</f>
        <v>ok</v>
      </c>
      <c r="C397" s="62" t="s">
        <v>369</v>
      </c>
      <c r="D397" t="s">
        <v>1833</v>
      </c>
      <c r="E397" t="s">
        <v>658</v>
      </c>
      <c r="F397" s="60" t="s">
        <v>1851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14</v>
      </c>
      <c r="R397" s="69" t="s">
        <v>575</v>
      </c>
      <c r="S397" s="60"/>
    </row>
    <row r="398" spans="1:19" hidden="1">
      <c r="A398" s="62" t="s">
        <v>1849</v>
      </c>
      <c r="B398" s="60" t="str">
        <f>IFERROR(VLOOKUP(Proc[[#This Row],[App]],Table2[],3,0),"open")</f>
        <v>ok</v>
      </c>
      <c r="C398" s="62" t="s">
        <v>369</v>
      </c>
      <c r="D398" t="s">
        <v>1834</v>
      </c>
      <c r="E398" t="s">
        <v>658</v>
      </c>
      <c r="F398" s="60" t="s">
        <v>1850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14</v>
      </c>
      <c r="R398" s="69" t="s">
        <v>575</v>
      </c>
      <c r="S398" s="60"/>
    </row>
    <row r="399" spans="1:19" hidden="1">
      <c r="A399" s="62" t="s">
        <v>1849</v>
      </c>
      <c r="B399" s="60" t="str">
        <f>IFERROR(VLOOKUP(Proc[[#This Row],[App]],Table2[],3,0),"open")</f>
        <v>ok</v>
      </c>
      <c r="C399" s="62" t="s">
        <v>369</v>
      </c>
      <c r="D399" t="s">
        <v>1835</v>
      </c>
      <c r="E399" t="s">
        <v>658</v>
      </c>
      <c r="F399" s="60" t="s">
        <v>1851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14</v>
      </c>
      <c r="R399" s="69" t="s">
        <v>575</v>
      </c>
      <c r="S399" s="60"/>
    </row>
    <row r="400" spans="1:19" hidden="1">
      <c r="A400" s="62" t="s">
        <v>1849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14</v>
      </c>
      <c r="R400" s="69" t="s">
        <v>575</v>
      </c>
      <c r="S400" s="60"/>
    </row>
    <row r="401" spans="1:19" hidden="1">
      <c r="A401" s="62" t="s">
        <v>1849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14</v>
      </c>
      <c r="R401" s="69" t="s">
        <v>575</v>
      </c>
      <c r="S401" s="60"/>
    </row>
    <row r="402" spans="1:19" hidden="1">
      <c r="A402" s="62" t="s">
        <v>1849</v>
      </c>
      <c r="B402" s="60" t="str">
        <f>IFERROR(VLOOKUP(Proc[[#This Row],[App]],Table2[],3,0),"open")</f>
        <v>ok</v>
      </c>
      <c r="C402" s="62" t="s">
        <v>369</v>
      </c>
      <c r="D402" t="s">
        <v>1836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14</v>
      </c>
      <c r="R402" s="69" t="s">
        <v>575</v>
      </c>
      <c r="S402" s="60"/>
    </row>
    <row r="403" spans="1:19" hidden="1">
      <c r="A403" s="62" t="s">
        <v>1849</v>
      </c>
      <c r="B403" s="60" t="str">
        <f>IFERROR(VLOOKUP(Proc[[#This Row],[App]],Table2[],3,0),"open")</f>
        <v>ok</v>
      </c>
      <c r="C403" s="62" t="s">
        <v>369</v>
      </c>
      <c r="D403" t="s">
        <v>1837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14</v>
      </c>
      <c r="R403" s="69" t="s">
        <v>575</v>
      </c>
      <c r="S403" s="60"/>
    </row>
    <row r="404" spans="1:19" hidden="1">
      <c r="A404" s="62" t="s">
        <v>1849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14</v>
      </c>
      <c r="R404" s="69" t="s">
        <v>575</v>
      </c>
      <c r="S404" s="60"/>
    </row>
    <row r="405" spans="1:19" hidden="1">
      <c r="A405" s="62" t="s">
        <v>1849</v>
      </c>
      <c r="B405" s="60" t="str">
        <f>IFERROR(VLOOKUP(Proc[[#This Row],[App]],Table2[],3,0),"open")</f>
        <v>ok</v>
      </c>
      <c r="C405" s="62" t="s">
        <v>369</v>
      </c>
      <c r="D405" t="s">
        <v>1838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14</v>
      </c>
      <c r="R405" s="69" t="s">
        <v>575</v>
      </c>
      <c r="S405" s="60"/>
    </row>
    <row r="406" spans="1:19" hidden="1">
      <c r="A406" s="62" t="s">
        <v>1849</v>
      </c>
      <c r="B406" s="60" t="str">
        <f>IFERROR(VLOOKUP(Proc[[#This Row],[App]],Table2[],3,0),"open")</f>
        <v>ok</v>
      </c>
      <c r="C406" s="62" t="s">
        <v>369</v>
      </c>
      <c r="D406" t="s">
        <v>1839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14</v>
      </c>
      <c r="R406" s="69" t="s">
        <v>575</v>
      </c>
      <c r="S406" s="60"/>
    </row>
    <row r="407" spans="1:19" hidden="1">
      <c r="A407" s="62" t="s">
        <v>1849</v>
      </c>
      <c r="B407" s="60" t="str">
        <f>IFERROR(VLOOKUP(Proc[[#This Row],[App]],Table2[],3,0),"open")</f>
        <v>ok</v>
      </c>
      <c r="C407" s="62" t="s">
        <v>369</v>
      </c>
      <c r="D407" t="s">
        <v>1840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14</v>
      </c>
      <c r="R407" s="69" t="s">
        <v>575</v>
      </c>
      <c r="S407" s="60"/>
    </row>
    <row r="408" spans="1:19" hidden="1">
      <c r="A408" s="62" t="s">
        <v>1849</v>
      </c>
      <c r="B408" s="60" t="str">
        <f>IFERROR(VLOOKUP(Proc[[#This Row],[App]],Table2[],3,0),"open")</f>
        <v>ok</v>
      </c>
      <c r="C408" s="62" t="s">
        <v>377</v>
      </c>
      <c r="D408" t="s">
        <v>1841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14</v>
      </c>
      <c r="R408" s="69" t="s">
        <v>575</v>
      </c>
      <c r="S408" s="60"/>
    </row>
    <row r="409" spans="1:19" hidden="1">
      <c r="A409" s="62" t="s">
        <v>1849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14</v>
      </c>
      <c r="R409" s="69" t="s">
        <v>575</v>
      </c>
      <c r="S409" s="60"/>
    </row>
    <row r="410" spans="1:19" hidden="1">
      <c r="A410" s="62" t="s">
        <v>1849</v>
      </c>
      <c r="B410" s="60" t="str">
        <f>IFERROR(VLOOKUP(Proc[[#This Row],[App]],Table2[],3,0),"open")</f>
        <v>ok</v>
      </c>
      <c r="C410" s="62" t="s">
        <v>369</v>
      </c>
      <c r="D410" t="s">
        <v>1842</v>
      </c>
      <c r="E410" t="s">
        <v>658</v>
      </c>
      <c r="F410" s="60" t="s">
        <v>1852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14</v>
      </c>
      <c r="R410" s="69" t="s">
        <v>575</v>
      </c>
      <c r="S410" s="60"/>
    </row>
    <row r="411" spans="1:19" hidden="1">
      <c r="A411" s="62" t="s">
        <v>1849</v>
      </c>
      <c r="B411" s="60" t="str">
        <f>IFERROR(VLOOKUP(Proc[[#This Row],[App]],Table2[],3,0),"open")</f>
        <v>ok</v>
      </c>
      <c r="C411" s="62" t="s">
        <v>369</v>
      </c>
      <c r="D411" t="s">
        <v>1843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14</v>
      </c>
      <c r="R411" s="69" t="s">
        <v>575</v>
      </c>
      <c r="S411" s="60"/>
    </row>
    <row r="412" spans="1:19" hidden="1">
      <c r="A412" s="62" t="s">
        <v>1849</v>
      </c>
      <c r="B412" s="60" t="str">
        <f>IFERROR(VLOOKUP(Proc[[#This Row],[App]],Table2[],3,0),"open")</f>
        <v>ok</v>
      </c>
      <c r="C412" s="62" t="s">
        <v>369</v>
      </c>
      <c r="D412" t="s">
        <v>1844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14</v>
      </c>
      <c r="R412" s="69" t="s">
        <v>575</v>
      </c>
      <c r="S412" s="60"/>
    </row>
    <row r="413" spans="1:19" hidden="1">
      <c r="A413" s="62" t="s">
        <v>1849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14</v>
      </c>
      <c r="R413" s="69" t="s">
        <v>575</v>
      </c>
      <c r="S413" s="60"/>
    </row>
    <row r="414" spans="1:19" hidden="1">
      <c r="A414" s="62" t="s">
        <v>1849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14</v>
      </c>
      <c r="R414" s="69" t="s">
        <v>575</v>
      </c>
      <c r="S414" s="60"/>
    </row>
    <row r="415" spans="1:19" hidden="1">
      <c r="A415" s="62" t="s">
        <v>1849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14</v>
      </c>
      <c r="R415" s="69" t="s">
        <v>575</v>
      </c>
      <c r="S415" s="60"/>
    </row>
    <row r="416" spans="1:19" hidden="1">
      <c r="A416" s="62" t="s">
        <v>1849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14</v>
      </c>
      <c r="R416" s="69" t="s">
        <v>575</v>
      </c>
      <c r="S416" s="60"/>
    </row>
    <row r="417" spans="1:19" hidden="1">
      <c r="A417" s="62" t="s">
        <v>1849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14</v>
      </c>
      <c r="R417" s="69" t="s">
        <v>575</v>
      </c>
      <c r="S417" s="60"/>
    </row>
    <row r="418" spans="1:19" hidden="1">
      <c r="A418" s="62" t="s">
        <v>1849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14</v>
      </c>
      <c r="R418" s="69" t="s">
        <v>575</v>
      </c>
      <c r="S418" s="60"/>
    </row>
    <row r="419" spans="1:19" hidden="1">
      <c r="A419" s="62" t="s">
        <v>1849</v>
      </c>
      <c r="B419" s="60" t="str">
        <f>IFERROR(VLOOKUP(Proc[[#This Row],[App]],Table2[],3,0),"open")</f>
        <v>ok</v>
      </c>
      <c r="C419" s="62" t="s">
        <v>369</v>
      </c>
      <c r="D419" t="s">
        <v>1845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14</v>
      </c>
      <c r="R419" s="69" t="s">
        <v>575</v>
      </c>
      <c r="S419" s="60"/>
    </row>
    <row r="420" spans="1:19" hidden="1">
      <c r="A420" s="62" t="s">
        <v>1849</v>
      </c>
      <c r="B420" s="60" t="str">
        <f>IFERROR(VLOOKUP(Proc[[#This Row],[App]],Table2[],3,0),"open")</f>
        <v>ok</v>
      </c>
      <c r="C420" s="62" t="s">
        <v>369</v>
      </c>
      <c r="D420" t="s">
        <v>1846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14</v>
      </c>
      <c r="R420" s="69" t="s">
        <v>575</v>
      </c>
      <c r="S420" s="60"/>
    </row>
    <row r="421" spans="1:19" hidden="1">
      <c r="A421" s="62" t="s">
        <v>1849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14</v>
      </c>
      <c r="R421" s="69" t="s">
        <v>575</v>
      </c>
      <c r="S421" s="60"/>
    </row>
    <row r="422" spans="1:19" hidden="1">
      <c r="A422" s="62" t="s">
        <v>1849</v>
      </c>
      <c r="B422" s="60" t="str">
        <f>IFERROR(VLOOKUP(Proc[[#This Row],[App]],Table2[],3,0),"open")</f>
        <v>ok</v>
      </c>
      <c r="C422" s="62" t="s">
        <v>369</v>
      </c>
      <c r="D422" t="s">
        <v>1847</v>
      </c>
      <c r="E422" t="s">
        <v>658</v>
      </c>
      <c r="F422" s="60" t="s">
        <v>1853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14</v>
      </c>
      <c r="R422" s="69" t="s">
        <v>575</v>
      </c>
      <c r="S422" s="60"/>
    </row>
    <row r="423" spans="1:19" hidden="1">
      <c r="A423" s="62" t="s">
        <v>1849</v>
      </c>
      <c r="B423" s="60" t="str">
        <f>IFERROR(VLOOKUP(Proc[[#This Row],[App]],Table2[],3,0),"open")</f>
        <v>ok</v>
      </c>
      <c r="C423" s="62" t="s">
        <v>369</v>
      </c>
      <c r="D423" t="s">
        <v>1848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14</v>
      </c>
      <c r="R423" s="69" t="s">
        <v>575</v>
      </c>
      <c r="S423" s="60"/>
    </row>
    <row r="424" spans="1:19" hidden="1">
      <c r="A424" t="s">
        <v>1854</v>
      </c>
      <c r="B424" s="60" t="str">
        <f>IFERROR(VLOOKUP(Proc[[#This Row],[App]],Table2[],3,0),"open")</f>
        <v>ok</v>
      </c>
      <c r="C424" s="62" t="s">
        <v>369</v>
      </c>
      <c r="D424" t="s">
        <v>1855</v>
      </c>
      <c r="E424" t="s">
        <v>513</v>
      </c>
      <c r="F424" s="60" t="s">
        <v>1856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1857</v>
      </c>
      <c r="B425" s="60" t="str">
        <f>IFERROR(VLOOKUP(Proc[[#This Row],[App]],Table2[],3,0),"open")</f>
        <v>ok</v>
      </c>
      <c r="C425" t="s">
        <v>377</v>
      </c>
      <c r="D425" t="s">
        <v>1858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1857</v>
      </c>
      <c r="B426" s="60" t="str">
        <f>IFERROR(VLOOKUP(Proc[[#This Row],[App]],Table2[],3,0),"open")</f>
        <v>ok</v>
      </c>
      <c r="C426" s="62" t="s">
        <v>369</v>
      </c>
      <c r="D426" t="s">
        <v>1859</v>
      </c>
      <c r="E426" t="s">
        <v>517</v>
      </c>
      <c r="F426" s="60" t="s">
        <v>1862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1857</v>
      </c>
      <c r="B427" s="60" t="str">
        <f>IFERROR(VLOOKUP(Proc[[#This Row],[App]],Table2[],3,0),"open")</f>
        <v>ok</v>
      </c>
      <c r="C427" s="62" t="s">
        <v>369</v>
      </c>
      <c r="D427" t="s">
        <v>1860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1857</v>
      </c>
      <c r="B428" s="60" t="str">
        <f>IFERROR(VLOOKUP(Proc[[#This Row],[App]],Table2[],3,0),"open")</f>
        <v>ok</v>
      </c>
      <c r="C428" s="62" t="s">
        <v>369</v>
      </c>
      <c r="D428" t="s">
        <v>1861</v>
      </c>
      <c r="E428" t="s">
        <v>548</v>
      </c>
      <c r="F428" s="60" t="s">
        <v>1863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1864</v>
      </c>
      <c r="B429" s="60" t="str">
        <f>IFERROR(VLOOKUP(Proc[[#This Row],[App]],Table2[],3,0),"open")</f>
        <v>ok</v>
      </c>
      <c r="C429" s="62" t="s">
        <v>369</v>
      </c>
      <c r="D429" t="s">
        <v>1865</v>
      </c>
      <c r="E429" t="s">
        <v>1921</v>
      </c>
      <c r="F429" s="60" t="s">
        <v>1922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13</v>
      </c>
      <c r="R429" s="69" t="s">
        <v>858</v>
      </c>
      <c r="S429" s="60"/>
    </row>
    <row r="430" spans="1:19" hidden="1">
      <c r="A430" s="62" t="s">
        <v>1864</v>
      </c>
      <c r="B430" s="60" t="str">
        <f>IFERROR(VLOOKUP(Proc[[#This Row],[App]],Table2[],3,0),"open")</f>
        <v>ok</v>
      </c>
      <c r="C430" s="62" t="s">
        <v>369</v>
      </c>
      <c r="D430" t="s">
        <v>1866</v>
      </c>
      <c r="E430" t="s">
        <v>1921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13</v>
      </c>
      <c r="R430" s="69" t="s">
        <v>858</v>
      </c>
      <c r="S430" s="60"/>
    </row>
    <row r="431" spans="1:19" hidden="1">
      <c r="A431" s="62" t="s">
        <v>1864</v>
      </c>
      <c r="B431" s="60" t="str">
        <f>IFERROR(VLOOKUP(Proc[[#This Row],[App]],Table2[],3,0),"open")</f>
        <v>ok</v>
      </c>
      <c r="C431" s="62" t="s">
        <v>369</v>
      </c>
      <c r="D431" t="s">
        <v>1867</v>
      </c>
      <c r="E431" t="s">
        <v>1921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13</v>
      </c>
      <c r="R431" s="69" t="s">
        <v>858</v>
      </c>
      <c r="S431" s="60"/>
    </row>
    <row r="432" spans="1:19" hidden="1">
      <c r="A432" s="62" t="s">
        <v>1864</v>
      </c>
      <c r="B432" s="60" t="str">
        <f>IFERROR(VLOOKUP(Proc[[#This Row],[App]],Table2[],3,0),"open")</f>
        <v>ok</v>
      </c>
      <c r="C432" s="62" t="s">
        <v>369</v>
      </c>
      <c r="D432" t="s">
        <v>1868</v>
      </c>
      <c r="E432" t="s">
        <v>1921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13</v>
      </c>
      <c r="R432" s="69" t="s">
        <v>858</v>
      </c>
      <c r="S432" s="60"/>
    </row>
    <row r="433" spans="1:19" hidden="1">
      <c r="A433" s="62" t="s">
        <v>1864</v>
      </c>
      <c r="B433" s="60" t="str">
        <f>IFERROR(VLOOKUP(Proc[[#This Row],[App]],Table2[],3,0),"open")</f>
        <v>ok</v>
      </c>
      <c r="C433" s="62" t="s">
        <v>369</v>
      </c>
      <c r="D433" t="s">
        <v>1869</v>
      </c>
      <c r="E433" t="s">
        <v>1921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13</v>
      </c>
      <c r="R433" s="69" t="s">
        <v>858</v>
      </c>
      <c r="S433" s="60"/>
    </row>
    <row r="434" spans="1:19" hidden="1">
      <c r="A434" s="62" t="s">
        <v>1864</v>
      </c>
      <c r="B434" s="60" t="str">
        <f>IFERROR(VLOOKUP(Proc[[#This Row],[App]],Table2[],3,0),"open")</f>
        <v>ok</v>
      </c>
      <c r="C434" s="62" t="s">
        <v>369</v>
      </c>
      <c r="D434" t="s">
        <v>1870</v>
      </c>
      <c r="E434" t="s">
        <v>1921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13</v>
      </c>
      <c r="R434" s="69" t="s">
        <v>858</v>
      </c>
      <c r="S434" s="60"/>
    </row>
    <row r="435" spans="1:19" hidden="1">
      <c r="A435" s="62" t="s">
        <v>1864</v>
      </c>
      <c r="B435" s="60" t="str">
        <f>IFERROR(VLOOKUP(Proc[[#This Row],[App]],Table2[],3,0),"open")</f>
        <v>ok</v>
      </c>
      <c r="C435" s="62" t="s">
        <v>369</v>
      </c>
      <c r="D435" t="s">
        <v>1871</v>
      </c>
      <c r="E435" t="s">
        <v>1921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13</v>
      </c>
      <c r="R435" s="69" t="s">
        <v>858</v>
      </c>
      <c r="S435" s="60"/>
    </row>
    <row r="436" spans="1:19" hidden="1">
      <c r="A436" s="62" t="s">
        <v>1864</v>
      </c>
      <c r="B436" s="60" t="str">
        <f>IFERROR(VLOOKUP(Proc[[#This Row],[App]],Table2[],3,0),"open")</f>
        <v>ok</v>
      </c>
      <c r="C436" s="62" t="s">
        <v>369</v>
      </c>
      <c r="D436" t="s">
        <v>1872</v>
      </c>
      <c r="E436" t="s">
        <v>1921</v>
      </c>
      <c r="F436" s="60" t="s">
        <v>1922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13</v>
      </c>
      <c r="R436" s="69" t="s">
        <v>858</v>
      </c>
      <c r="S436" s="60"/>
    </row>
    <row r="437" spans="1:19" hidden="1">
      <c r="A437" s="62" t="s">
        <v>1864</v>
      </c>
      <c r="B437" s="60" t="str">
        <f>IFERROR(VLOOKUP(Proc[[#This Row],[App]],Table2[],3,0),"open")</f>
        <v>ok</v>
      </c>
      <c r="C437" s="62" t="s">
        <v>369</v>
      </c>
      <c r="D437" t="s">
        <v>1873</v>
      </c>
      <c r="E437" t="s">
        <v>1921</v>
      </c>
      <c r="F437" s="60" t="s">
        <v>1923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13</v>
      </c>
      <c r="R437" s="69" t="s">
        <v>858</v>
      </c>
      <c r="S437" s="60"/>
    </row>
    <row r="438" spans="1:19" hidden="1">
      <c r="A438" s="62" t="s">
        <v>1864</v>
      </c>
      <c r="B438" s="60" t="str">
        <f>IFERROR(VLOOKUP(Proc[[#This Row],[App]],Table2[],3,0),"open")</f>
        <v>ok</v>
      </c>
      <c r="C438" s="62" t="s">
        <v>369</v>
      </c>
      <c r="D438" t="s">
        <v>1874</v>
      </c>
      <c r="E438" t="s">
        <v>1921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13</v>
      </c>
      <c r="R438" s="69" t="s">
        <v>858</v>
      </c>
      <c r="S438" s="60"/>
    </row>
    <row r="439" spans="1:19" hidden="1">
      <c r="A439" s="62" t="s">
        <v>1864</v>
      </c>
      <c r="B439" s="60" t="str">
        <f>IFERROR(VLOOKUP(Proc[[#This Row],[App]],Table2[],3,0),"open")</f>
        <v>ok</v>
      </c>
      <c r="C439" s="62" t="s">
        <v>369</v>
      </c>
      <c r="D439" t="s">
        <v>1875</v>
      </c>
      <c r="E439" t="s">
        <v>1921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13</v>
      </c>
      <c r="R439" s="69" t="s">
        <v>858</v>
      </c>
      <c r="S439" s="60"/>
    </row>
    <row r="440" spans="1:19" hidden="1">
      <c r="A440" s="62" t="s">
        <v>1864</v>
      </c>
      <c r="B440" s="60" t="str">
        <f>IFERROR(VLOOKUP(Proc[[#This Row],[App]],Table2[],3,0),"open")</f>
        <v>ok</v>
      </c>
      <c r="C440" s="62" t="s">
        <v>369</v>
      </c>
      <c r="D440" t="s">
        <v>1876</v>
      </c>
      <c r="E440" t="s">
        <v>1921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13</v>
      </c>
      <c r="R440" s="69" t="s">
        <v>858</v>
      </c>
      <c r="S440" s="60"/>
    </row>
    <row r="441" spans="1:19" hidden="1">
      <c r="A441" s="62" t="s">
        <v>1864</v>
      </c>
      <c r="B441" s="60" t="str">
        <f>IFERROR(VLOOKUP(Proc[[#This Row],[App]],Table2[],3,0),"open")</f>
        <v>ok</v>
      </c>
      <c r="C441" s="62" t="s">
        <v>369</v>
      </c>
      <c r="D441" t="s">
        <v>1877</v>
      </c>
      <c r="E441" t="s">
        <v>1921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13</v>
      </c>
      <c r="R441" s="69" t="s">
        <v>858</v>
      </c>
      <c r="S441" s="60"/>
    </row>
    <row r="442" spans="1:19" hidden="1">
      <c r="A442" s="62" t="s">
        <v>1864</v>
      </c>
      <c r="B442" s="60" t="str">
        <f>IFERROR(VLOOKUP(Proc[[#This Row],[App]],Table2[],3,0),"open")</f>
        <v>ok</v>
      </c>
      <c r="C442" s="62" t="s">
        <v>369</v>
      </c>
      <c r="D442" t="s">
        <v>1878</v>
      </c>
      <c r="E442" t="s">
        <v>1921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13</v>
      </c>
      <c r="R442" s="69" t="s">
        <v>858</v>
      </c>
      <c r="S442" s="60"/>
    </row>
    <row r="443" spans="1:19" hidden="1">
      <c r="A443" s="62" t="s">
        <v>1864</v>
      </c>
      <c r="B443" s="60" t="str">
        <f>IFERROR(VLOOKUP(Proc[[#This Row],[App]],Table2[],3,0),"open")</f>
        <v>ok</v>
      </c>
      <c r="C443" s="62" t="s">
        <v>369</v>
      </c>
      <c r="D443" t="s">
        <v>1879</v>
      </c>
      <c r="E443" t="s">
        <v>1921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13</v>
      </c>
      <c r="R443" s="69" t="s">
        <v>858</v>
      </c>
      <c r="S443" s="60"/>
    </row>
    <row r="444" spans="1:19" hidden="1">
      <c r="A444" s="62" t="s">
        <v>1864</v>
      </c>
      <c r="B444" s="60" t="str">
        <f>IFERROR(VLOOKUP(Proc[[#This Row],[App]],Table2[],3,0),"open")</f>
        <v>ok</v>
      </c>
      <c r="C444" s="62" t="s">
        <v>369</v>
      </c>
      <c r="D444" t="s">
        <v>1880</v>
      </c>
      <c r="E444" t="s">
        <v>1921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13</v>
      </c>
      <c r="R444" s="69" t="s">
        <v>858</v>
      </c>
      <c r="S444" s="60"/>
    </row>
    <row r="445" spans="1:19" hidden="1">
      <c r="A445" s="62" t="s">
        <v>1864</v>
      </c>
      <c r="B445" s="60" t="str">
        <f>IFERROR(VLOOKUP(Proc[[#This Row],[App]],Table2[],3,0),"open")</f>
        <v>ok</v>
      </c>
      <c r="C445" s="62" t="s">
        <v>369</v>
      </c>
      <c r="D445" t="s">
        <v>1881</v>
      </c>
      <c r="E445" t="s">
        <v>1921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13</v>
      </c>
      <c r="R445" s="69" t="s">
        <v>858</v>
      </c>
      <c r="S445" s="60"/>
    </row>
    <row r="446" spans="1:19" hidden="1">
      <c r="A446" s="62" t="s">
        <v>1864</v>
      </c>
      <c r="B446" s="60" t="str">
        <f>IFERROR(VLOOKUP(Proc[[#This Row],[App]],Table2[],3,0),"open")</f>
        <v>ok</v>
      </c>
      <c r="C446" s="62" t="s">
        <v>369</v>
      </c>
      <c r="D446" t="s">
        <v>1882</v>
      </c>
      <c r="E446" t="s">
        <v>1921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13</v>
      </c>
      <c r="R446" s="69" t="s">
        <v>858</v>
      </c>
      <c r="S446" s="60"/>
    </row>
    <row r="447" spans="1:19" hidden="1">
      <c r="A447" s="62" t="s">
        <v>1864</v>
      </c>
      <c r="B447" s="60" t="str">
        <f>IFERROR(VLOOKUP(Proc[[#This Row],[App]],Table2[],3,0),"open")</f>
        <v>ok</v>
      </c>
      <c r="C447" s="62" t="s">
        <v>369</v>
      </c>
      <c r="D447" t="s">
        <v>1883</v>
      </c>
      <c r="E447" t="s">
        <v>1921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13</v>
      </c>
      <c r="R447" s="69" t="s">
        <v>858</v>
      </c>
      <c r="S447" s="60"/>
    </row>
    <row r="448" spans="1:19" hidden="1">
      <c r="A448" s="62" t="s">
        <v>1864</v>
      </c>
      <c r="B448" s="60" t="str">
        <f>IFERROR(VLOOKUP(Proc[[#This Row],[App]],Table2[],3,0),"open")</f>
        <v>ok</v>
      </c>
      <c r="C448" s="62" t="s">
        <v>369</v>
      </c>
      <c r="D448" t="s">
        <v>1884</v>
      </c>
      <c r="E448" t="s">
        <v>1921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13</v>
      </c>
      <c r="R448" s="69" t="s">
        <v>858</v>
      </c>
      <c r="S448" s="60"/>
    </row>
    <row r="449" spans="1:19" hidden="1">
      <c r="A449" s="62" t="s">
        <v>1864</v>
      </c>
      <c r="B449" s="60" t="str">
        <f>IFERROR(VLOOKUP(Proc[[#This Row],[App]],Table2[],3,0),"open")</f>
        <v>ok</v>
      </c>
      <c r="C449" s="62" t="s">
        <v>369</v>
      </c>
      <c r="D449" t="s">
        <v>1885</v>
      </c>
      <c r="E449" t="s">
        <v>1921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13</v>
      </c>
      <c r="R449" s="69" t="s">
        <v>858</v>
      </c>
      <c r="S449" s="60"/>
    </row>
    <row r="450" spans="1:19" hidden="1">
      <c r="A450" s="62" t="s">
        <v>1864</v>
      </c>
      <c r="B450" s="60" t="str">
        <f>IFERROR(VLOOKUP(Proc[[#This Row],[App]],Table2[],3,0),"open")</f>
        <v>ok</v>
      </c>
      <c r="C450" s="62" t="s">
        <v>369</v>
      </c>
      <c r="D450" t="s">
        <v>1886</v>
      </c>
      <c r="E450" t="s">
        <v>1921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13</v>
      </c>
      <c r="R450" s="69" t="s">
        <v>858</v>
      </c>
      <c r="S450" s="60"/>
    </row>
    <row r="451" spans="1:19" hidden="1">
      <c r="A451" s="62" t="s">
        <v>1864</v>
      </c>
      <c r="B451" s="60" t="str">
        <f>IFERROR(VLOOKUP(Proc[[#This Row],[App]],Table2[],3,0),"open")</f>
        <v>ok</v>
      </c>
      <c r="C451" s="62" t="s">
        <v>369</v>
      </c>
      <c r="D451" t="s">
        <v>1887</v>
      </c>
      <c r="E451" t="s">
        <v>1921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13</v>
      </c>
      <c r="R451" s="69" t="s">
        <v>858</v>
      </c>
      <c r="S451" s="60"/>
    </row>
    <row r="452" spans="1:19" hidden="1">
      <c r="A452" s="62" t="s">
        <v>1864</v>
      </c>
      <c r="B452" s="60" t="str">
        <f>IFERROR(VLOOKUP(Proc[[#This Row],[App]],Table2[],3,0),"open")</f>
        <v>ok</v>
      </c>
      <c r="C452" s="62" t="s">
        <v>369</v>
      </c>
      <c r="D452" t="s">
        <v>1888</v>
      </c>
      <c r="E452" t="s">
        <v>1921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13</v>
      </c>
      <c r="R452" s="69" t="s">
        <v>858</v>
      </c>
      <c r="S452" s="60"/>
    </row>
    <row r="453" spans="1:19" hidden="1">
      <c r="A453" s="62" t="s">
        <v>1864</v>
      </c>
      <c r="B453" s="60" t="str">
        <f>IFERROR(VLOOKUP(Proc[[#This Row],[App]],Table2[],3,0),"open")</f>
        <v>ok</v>
      </c>
      <c r="C453" s="62" t="s">
        <v>369</v>
      </c>
      <c r="D453" t="s">
        <v>1889</v>
      </c>
      <c r="E453" t="s">
        <v>1921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13</v>
      </c>
      <c r="R453" s="69" t="s">
        <v>858</v>
      </c>
      <c r="S453" s="60"/>
    </row>
    <row r="454" spans="1:19" hidden="1">
      <c r="A454" s="62" t="s">
        <v>1864</v>
      </c>
      <c r="B454" s="60" t="str">
        <f>IFERROR(VLOOKUP(Proc[[#This Row],[App]],Table2[],3,0),"open")</f>
        <v>ok</v>
      </c>
      <c r="C454" s="62" t="s">
        <v>369</v>
      </c>
      <c r="D454" t="s">
        <v>1890</v>
      </c>
      <c r="E454" t="s">
        <v>1921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13</v>
      </c>
      <c r="R454" s="69" t="s">
        <v>858</v>
      </c>
      <c r="S454" s="60"/>
    </row>
    <row r="455" spans="1:19" hidden="1">
      <c r="A455" s="62" t="s">
        <v>1864</v>
      </c>
      <c r="B455" s="60" t="str">
        <f>IFERROR(VLOOKUP(Proc[[#This Row],[App]],Table2[],3,0),"open")</f>
        <v>ok</v>
      </c>
      <c r="C455" s="62" t="s">
        <v>369</v>
      </c>
      <c r="D455" t="s">
        <v>1891</v>
      </c>
      <c r="E455" t="s">
        <v>1921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13</v>
      </c>
      <c r="R455" s="69" t="s">
        <v>858</v>
      </c>
      <c r="S455" s="60"/>
    </row>
    <row r="456" spans="1:19" hidden="1">
      <c r="A456" s="62" t="s">
        <v>1864</v>
      </c>
      <c r="B456" s="60" t="str">
        <f>IFERROR(VLOOKUP(Proc[[#This Row],[App]],Table2[],3,0),"open")</f>
        <v>ok</v>
      </c>
      <c r="C456" s="62" t="s">
        <v>369</v>
      </c>
      <c r="D456" t="s">
        <v>1892</v>
      </c>
      <c r="E456" t="s">
        <v>1921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13</v>
      </c>
      <c r="R456" s="69" t="s">
        <v>858</v>
      </c>
      <c r="S456" s="60"/>
    </row>
    <row r="457" spans="1:19" hidden="1">
      <c r="A457" s="62" t="s">
        <v>1864</v>
      </c>
      <c r="B457" s="60" t="str">
        <f>IFERROR(VLOOKUP(Proc[[#This Row],[App]],Table2[],3,0),"open")</f>
        <v>ok</v>
      </c>
      <c r="C457" s="62" t="s">
        <v>369</v>
      </c>
      <c r="D457" t="s">
        <v>1893</v>
      </c>
      <c r="E457" t="s">
        <v>1921</v>
      </c>
      <c r="F457" s="60" t="s">
        <v>1923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13</v>
      </c>
      <c r="R457" s="69" t="s">
        <v>858</v>
      </c>
      <c r="S457" s="60"/>
    </row>
    <row r="458" spans="1:19" hidden="1">
      <c r="A458" s="62" t="s">
        <v>1864</v>
      </c>
      <c r="B458" s="60" t="str">
        <f>IFERROR(VLOOKUP(Proc[[#This Row],[App]],Table2[],3,0),"open")</f>
        <v>ok</v>
      </c>
      <c r="C458" s="62" t="s">
        <v>369</v>
      </c>
      <c r="D458" t="s">
        <v>1894</v>
      </c>
      <c r="E458" t="s">
        <v>1921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13</v>
      </c>
      <c r="R458" s="69" t="s">
        <v>858</v>
      </c>
      <c r="S458" s="60"/>
    </row>
    <row r="459" spans="1:19" hidden="1">
      <c r="A459" s="62" t="s">
        <v>1864</v>
      </c>
      <c r="B459" s="60" t="str">
        <f>IFERROR(VLOOKUP(Proc[[#This Row],[App]],Table2[],3,0),"open")</f>
        <v>ok</v>
      </c>
      <c r="C459" s="62" t="s">
        <v>369</v>
      </c>
      <c r="D459" t="s">
        <v>1895</v>
      </c>
      <c r="E459" t="s">
        <v>1921</v>
      </c>
      <c r="F459" s="60" t="s">
        <v>1923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13</v>
      </c>
      <c r="R459" s="69" t="s">
        <v>858</v>
      </c>
      <c r="S459" s="60"/>
    </row>
    <row r="460" spans="1:19" hidden="1">
      <c r="A460" s="62" t="s">
        <v>1864</v>
      </c>
      <c r="B460" s="60" t="str">
        <f>IFERROR(VLOOKUP(Proc[[#This Row],[App]],Table2[],3,0),"open")</f>
        <v>ok</v>
      </c>
      <c r="C460" s="62" t="s">
        <v>369</v>
      </c>
      <c r="D460" t="s">
        <v>1896</v>
      </c>
      <c r="E460" t="s">
        <v>1921</v>
      </c>
      <c r="F460" s="60" t="s">
        <v>1922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13</v>
      </c>
      <c r="R460" s="69" t="s">
        <v>858</v>
      </c>
      <c r="S460" s="60"/>
    </row>
    <row r="461" spans="1:19" hidden="1">
      <c r="A461" s="62" t="s">
        <v>1864</v>
      </c>
      <c r="B461" s="60" t="str">
        <f>IFERROR(VLOOKUP(Proc[[#This Row],[App]],Table2[],3,0),"open")</f>
        <v>ok</v>
      </c>
      <c r="C461" s="62" t="s">
        <v>369</v>
      </c>
      <c r="D461" t="s">
        <v>1897</v>
      </c>
      <c r="E461" t="s">
        <v>1921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13</v>
      </c>
      <c r="R461" s="69" t="s">
        <v>858</v>
      </c>
      <c r="S461" s="60"/>
    </row>
    <row r="462" spans="1:19" hidden="1">
      <c r="A462" s="62" t="s">
        <v>1864</v>
      </c>
      <c r="B462" s="60" t="str">
        <f>IFERROR(VLOOKUP(Proc[[#This Row],[App]],Table2[],3,0),"open")</f>
        <v>ok</v>
      </c>
      <c r="C462" s="62" t="s">
        <v>369</v>
      </c>
      <c r="D462" t="s">
        <v>1898</v>
      </c>
      <c r="E462" t="s">
        <v>1921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13</v>
      </c>
      <c r="R462" s="69" t="s">
        <v>858</v>
      </c>
      <c r="S462" s="60"/>
    </row>
    <row r="463" spans="1:19" hidden="1">
      <c r="A463" s="62" t="s">
        <v>1864</v>
      </c>
      <c r="B463" s="60" t="str">
        <f>IFERROR(VLOOKUP(Proc[[#This Row],[App]],Table2[],3,0),"open")</f>
        <v>ok</v>
      </c>
      <c r="C463" s="62" t="s">
        <v>369</v>
      </c>
      <c r="D463" t="s">
        <v>1899</v>
      </c>
      <c r="E463" t="s">
        <v>1921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13</v>
      </c>
      <c r="R463" s="69" t="s">
        <v>858</v>
      </c>
      <c r="S463" s="60"/>
    </row>
    <row r="464" spans="1:19" hidden="1">
      <c r="A464" s="62" t="s">
        <v>1864</v>
      </c>
      <c r="B464" s="60" t="str">
        <f>IFERROR(VLOOKUP(Proc[[#This Row],[App]],Table2[],3,0),"open")</f>
        <v>ok</v>
      </c>
      <c r="C464" s="62" t="s">
        <v>369</v>
      </c>
      <c r="D464" t="s">
        <v>1900</v>
      </c>
      <c r="E464" t="s">
        <v>1921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13</v>
      </c>
      <c r="R464" s="69" t="s">
        <v>858</v>
      </c>
      <c r="S464" s="60"/>
    </row>
    <row r="465" spans="1:19" hidden="1">
      <c r="A465" s="62" t="s">
        <v>1864</v>
      </c>
      <c r="B465" s="60" t="str">
        <f>IFERROR(VLOOKUP(Proc[[#This Row],[App]],Table2[],3,0),"open")</f>
        <v>ok</v>
      </c>
      <c r="C465" s="62" t="s">
        <v>369</v>
      </c>
      <c r="D465" t="s">
        <v>1901</v>
      </c>
      <c r="E465" t="s">
        <v>1921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13</v>
      </c>
      <c r="R465" s="69" t="s">
        <v>858</v>
      </c>
      <c r="S465" s="60"/>
    </row>
    <row r="466" spans="1:19" hidden="1">
      <c r="A466" s="62" t="s">
        <v>1864</v>
      </c>
      <c r="B466" s="60" t="str">
        <f>IFERROR(VLOOKUP(Proc[[#This Row],[App]],Table2[],3,0),"open")</f>
        <v>ok</v>
      </c>
      <c r="C466" s="62" t="s">
        <v>369</v>
      </c>
      <c r="D466" t="s">
        <v>1902</v>
      </c>
      <c r="E466" t="s">
        <v>1921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13</v>
      </c>
      <c r="R466" s="69" t="s">
        <v>858</v>
      </c>
      <c r="S466" s="60"/>
    </row>
    <row r="467" spans="1:19" hidden="1">
      <c r="A467" s="62" t="s">
        <v>1864</v>
      </c>
      <c r="B467" s="60" t="str">
        <f>IFERROR(VLOOKUP(Proc[[#This Row],[App]],Table2[],3,0),"open")</f>
        <v>ok</v>
      </c>
      <c r="C467" s="62" t="s">
        <v>369</v>
      </c>
      <c r="D467" t="s">
        <v>1903</v>
      </c>
      <c r="E467" t="s">
        <v>1921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13</v>
      </c>
      <c r="R467" s="69" t="s">
        <v>858</v>
      </c>
      <c r="S467" s="60"/>
    </row>
    <row r="468" spans="1:19" hidden="1">
      <c r="A468" s="62" t="s">
        <v>1864</v>
      </c>
      <c r="B468" s="60" t="str">
        <f>IFERROR(VLOOKUP(Proc[[#This Row],[App]],Table2[],3,0),"open")</f>
        <v>ok</v>
      </c>
      <c r="C468" s="62" t="s">
        <v>369</v>
      </c>
      <c r="D468" t="s">
        <v>1904</v>
      </c>
      <c r="E468" t="s">
        <v>1921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13</v>
      </c>
      <c r="R468" s="69" t="s">
        <v>858</v>
      </c>
      <c r="S468" s="60"/>
    </row>
    <row r="469" spans="1:19" hidden="1">
      <c r="A469" s="62" t="s">
        <v>1864</v>
      </c>
      <c r="B469" s="60" t="str">
        <f>IFERROR(VLOOKUP(Proc[[#This Row],[App]],Table2[],3,0),"open")</f>
        <v>ok</v>
      </c>
      <c r="C469" s="62" t="s">
        <v>369</v>
      </c>
      <c r="D469" t="s">
        <v>1905</v>
      </c>
      <c r="E469" t="s">
        <v>1921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13</v>
      </c>
      <c r="R469" s="69" t="s">
        <v>858</v>
      </c>
      <c r="S469" s="60"/>
    </row>
    <row r="470" spans="1:19" hidden="1">
      <c r="A470" s="62" t="s">
        <v>1864</v>
      </c>
      <c r="B470" s="60" t="str">
        <f>IFERROR(VLOOKUP(Proc[[#This Row],[App]],Table2[],3,0),"open")</f>
        <v>ok</v>
      </c>
      <c r="C470" s="62" t="s">
        <v>369</v>
      </c>
      <c r="D470" t="s">
        <v>1906</v>
      </c>
      <c r="E470" t="s">
        <v>1921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13</v>
      </c>
      <c r="R470" s="69" t="s">
        <v>858</v>
      </c>
      <c r="S470" s="60"/>
    </row>
    <row r="471" spans="1:19" hidden="1">
      <c r="A471" s="62" t="s">
        <v>1864</v>
      </c>
      <c r="B471" s="60" t="str">
        <f>IFERROR(VLOOKUP(Proc[[#This Row],[App]],Table2[],3,0),"open")</f>
        <v>ok</v>
      </c>
      <c r="C471" s="62" t="s">
        <v>369</v>
      </c>
      <c r="D471" t="s">
        <v>1907</v>
      </c>
      <c r="E471" t="s">
        <v>1921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13</v>
      </c>
      <c r="R471" s="69" t="s">
        <v>858</v>
      </c>
      <c r="S471" s="60"/>
    </row>
    <row r="472" spans="1:19" hidden="1">
      <c r="A472" s="62" t="s">
        <v>1864</v>
      </c>
      <c r="B472" s="60" t="str">
        <f>IFERROR(VLOOKUP(Proc[[#This Row],[App]],Table2[],3,0),"open")</f>
        <v>ok</v>
      </c>
      <c r="C472" s="62" t="s">
        <v>369</v>
      </c>
      <c r="D472" t="s">
        <v>1908</v>
      </c>
      <c r="E472" t="s">
        <v>1921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13</v>
      </c>
      <c r="R472" s="69" t="s">
        <v>858</v>
      </c>
      <c r="S472" s="60"/>
    </row>
    <row r="473" spans="1:19" hidden="1">
      <c r="A473" s="62" t="s">
        <v>1864</v>
      </c>
      <c r="B473" s="60" t="str">
        <f>IFERROR(VLOOKUP(Proc[[#This Row],[App]],Table2[],3,0),"open")</f>
        <v>ok</v>
      </c>
      <c r="C473" s="62" t="s">
        <v>369</v>
      </c>
      <c r="D473" t="s">
        <v>1909</v>
      </c>
      <c r="E473" t="s">
        <v>1921</v>
      </c>
      <c r="F473" s="60" t="s">
        <v>1922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13</v>
      </c>
      <c r="R473" s="69" t="s">
        <v>858</v>
      </c>
      <c r="S473" s="60"/>
    </row>
    <row r="474" spans="1:19" hidden="1">
      <c r="A474" s="62" t="s">
        <v>1864</v>
      </c>
      <c r="B474" s="60" t="str">
        <f>IFERROR(VLOOKUP(Proc[[#This Row],[App]],Table2[],3,0),"open")</f>
        <v>ok</v>
      </c>
      <c r="C474" s="62" t="s">
        <v>369</v>
      </c>
      <c r="D474" t="s">
        <v>1910</v>
      </c>
      <c r="E474" t="s">
        <v>1921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13</v>
      </c>
      <c r="R474" s="69" t="s">
        <v>858</v>
      </c>
      <c r="S474" s="60"/>
    </row>
    <row r="475" spans="1:19" hidden="1">
      <c r="A475" s="62" t="s">
        <v>1864</v>
      </c>
      <c r="B475" s="60" t="str">
        <f>IFERROR(VLOOKUP(Proc[[#This Row],[App]],Table2[],3,0),"open")</f>
        <v>ok</v>
      </c>
      <c r="C475" s="62" t="s">
        <v>369</v>
      </c>
      <c r="D475" t="s">
        <v>1911</v>
      </c>
      <c r="E475" t="s">
        <v>1921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13</v>
      </c>
      <c r="R475" s="69" t="s">
        <v>858</v>
      </c>
      <c r="S475" s="60"/>
    </row>
    <row r="476" spans="1:19" hidden="1">
      <c r="A476" s="62" t="s">
        <v>1864</v>
      </c>
      <c r="B476" s="60" t="str">
        <f>IFERROR(VLOOKUP(Proc[[#This Row],[App]],Table2[],3,0),"open")</f>
        <v>ok</v>
      </c>
      <c r="C476" s="62" t="s">
        <v>369</v>
      </c>
      <c r="D476" t="s">
        <v>1912</v>
      </c>
      <c r="E476" t="s">
        <v>1921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13</v>
      </c>
      <c r="R476" s="69" t="s">
        <v>858</v>
      </c>
      <c r="S476" s="60"/>
    </row>
    <row r="477" spans="1:19" hidden="1">
      <c r="A477" s="62" t="s">
        <v>1864</v>
      </c>
      <c r="B477" s="60" t="str">
        <f>IFERROR(VLOOKUP(Proc[[#This Row],[App]],Table2[],3,0),"open")</f>
        <v>ok</v>
      </c>
      <c r="C477" s="62" t="s">
        <v>369</v>
      </c>
      <c r="D477" t="s">
        <v>1913</v>
      </c>
      <c r="E477" t="s">
        <v>1921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13</v>
      </c>
      <c r="R477" s="69" t="s">
        <v>858</v>
      </c>
      <c r="S477" s="60"/>
    </row>
    <row r="478" spans="1:19" hidden="1">
      <c r="A478" s="62" t="s">
        <v>1864</v>
      </c>
      <c r="B478" s="60" t="str">
        <f>IFERROR(VLOOKUP(Proc[[#This Row],[App]],Table2[],3,0),"open")</f>
        <v>ok</v>
      </c>
      <c r="C478" s="62" t="s">
        <v>369</v>
      </c>
      <c r="D478" t="s">
        <v>1914</v>
      </c>
      <c r="E478" t="s">
        <v>1921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13</v>
      </c>
      <c r="R478" s="69" t="s">
        <v>858</v>
      </c>
      <c r="S478" s="60"/>
    </row>
    <row r="479" spans="1:19" hidden="1">
      <c r="A479" s="62" t="s">
        <v>1864</v>
      </c>
      <c r="B479" s="60" t="str">
        <f>IFERROR(VLOOKUP(Proc[[#This Row],[App]],Table2[],3,0),"open")</f>
        <v>ok</v>
      </c>
      <c r="C479" s="62" t="s">
        <v>369</v>
      </c>
      <c r="D479" t="s">
        <v>1915</v>
      </c>
      <c r="E479" t="s">
        <v>1921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13</v>
      </c>
      <c r="R479" s="69" t="s">
        <v>858</v>
      </c>
      <c r="S479" s="60"/>
    </row>
    <row r="480" spans="1:19" hidden="1">
      <c r="A480" s="62" t="s">
        <v>1864</v>
      </c>
      <c r="B480" s="60" t="str">
        <f>IFERROR(VLOOKUP(Proc[[#This Row],[App]],Table2[],3,0),"open")</f>
        <v>ok</v>
      </c>
      <c r="C480" s="62" t="s">
        <v>369</v>
      </c>
      <c r="D480" t="s">
        <v>1916</v>
      </c>
      <c r="E480" t="s">
        <v>1921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13</v>
      </c>
      <c r="R480" s="69" t="s">
        <v>858</v>
      </c>
      <c r="S480" s="60"/>
    </row>
    <row r="481" spans="1:19" hidden="1">
      <c r="A481" s="62" t="s">
        <v>1864</v>
      </c>
      <c r="B481" s="60" t="str">
        <f>IFERROR(VLOOKUP(Proc[[#This Row],[App]],Table2[],3,0),"open")</f>
        <v>ok</v>
      </c>
      <c r="C481" s="62" t="s">
        <v>369</v>
      </c>
      <c r="D481" t="s">
        <v>1917</v>
      </c>
      <c r="E481" t="s">
        <v>1921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13</v>
      </c>
      <c r="R481" s="69" t="s">
        <v>858</v>
      </c>
      <c r="S481" s="60"/>
    </row>
    <row r="482" spans="1:19" hidden="1">
      <c r="A482" s="62" t="s">
        <v>1864</v>
      </c>
      <c r="B482" s="60" t="str">
        <f>IFERROR(VLOOKUP(Proc[[#This Row],[App]],Table2[],3,0),"open")</f>
        <v>ok</v>
      </c>
      <c r="C482" s="62" t="s">
        <v>369</v>
      </c>
      <c r="D482" t="s">
        <v>1918</v>
      </c>
      <c r="E482" t="s">
        <v>1921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13</v>
      </c>
      <c r="R482" s="69" t="s">
        <v>858</v>
      </c>
      <c r="S482" s="60"/>
    </row>
    <row r="483" spans="1:19" hidden="1">
      <c r="A483" s="62" t="s">
        <v>1864</v>
      </c>
      <c r="B483" s="60" t="str">
        <f>IFERROR(VLOOKUP(Proc[[#This Row],[App]],Table2[],3,0),"open")</f>
        <v>ok</v>
      </c>
      <c r="C483" s="62" t="s">
        <v>369</v>
      </c>
      <c r="D483" t="s">
        <v>1919</v>
      </c>
      <c r="E483" t="s">
        <v>1921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13</v>
      </c>
      <c r="R483" s="69" t="s">
        <v>858</v>
      </c>
      <c r="S483" s="60"/>
    </row>
    <row r="484" spans="1:19" hidden="1">
      <c r="A484" s="62" t="s">
        <v>1864</v>
      </c>
      <c r="B484" s="60" t="str">
        <f>IFERROR(VLOOKUP(Proc[[#This Row],[App]],Table2[],3,0),"open")</f>
        <v>ok</v>
      </c>
      <c r="C484" s="62" t="s">
        <v>369</v>
      </c>
      <c r="D484" t="s">
        <v>1920</v>
      </c>
      <c r="E484" t="s">
        <v>1921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13</v>
      </c>
      <c r="R484" s="69" t="s">
        <v>858</v>
      </c>
      <c r="S484" s="60"/>
    </row>
    <row r="485" spans="1:19" hidden="1">
      <c r="A485" t="s">
        <v>1924</v>
      </c>
      <c r="B485" s="60" t="str">
        <f>IFERROR(VLOOKUP(Proc[[#This Row],[App]],Table2[],3,0),"open")</f>
        <v>ok</v>
      </c>
      <c r="C485" s="62" t="s">
        <v>369</v>
      </c>
      <c r="D485" t="s">
        <v>1925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13</v>
      </c>
      <c r="R485" s="69" t="s">
        <v>538</v>
      </c>
      <c r="S485" s="60"/>
    </row>
    <row r="486" spans="1:19" hidden="1">
      <c r="A486" s="62" t="s">
        <v>1924</v>
      </c>
      <c r="B486" s="60" t="str">
        <f>IFERROR(VLOOKUP(Proc[[#This Row],[App]],Table2[],3,0),"open")</f>
        <v>ok</v>
      </c>
      <c r="C486" s="62" t="s">
        <v>369</v>
      </c>
      <c r="D486" t="s">
        <v>1926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13</v>
      </c>
      <c r="R486" s="69" t="s">
        <v>538</v>
      </c>
      <c r="S486" s="60"/>
    </row>
    <row r="487" spans="1:19" hidden="1">
      <c r="A487" s="62" t="s">
        <v>1924</v>
      </c>
      <c r="B487" s="60" t="str">
        <f>IFERROR(VLOOKUP(Proc[[#This Row],[App]],Table2[],3,0),"open")</f>
        <v>ok</v>
      </c>
      <c r="C487" s="62" t="s">
        <v>369</v>
      </c>
      <c r="D487" t="s">
        <v>1927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13</v>
      </c>
      <c r="R487" s="69" t="s">
        <v>538</v>
      </c>
      <c r="S487" s="60"/>
    </row>
    <row r="488" spans="1:19" hidden="1">
      <c r="A488" t="s">
        <v>1934</v>
      </c>
      <c r="B488" s="60" t="str">
        <f>IFERROR(VLOOKUP(Proc[[#This Row],[App]],Table2[],3,0),"open")</f>
        <v>ok</v>
      </c>
      <c r="C488" t="s">
        <v>369</v>
      </c>
      <c r="D488" t="s">
        <v>1928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12</v>
      </c>
      <c r="R488" s="69" t="s">
        <v>1532</v>
      </c>
      <c r="S488" s="60"/>
    </row>
    <row r="489" spans="1:19" hidden="1">
      <c r="A489" s="62" t="s">
        <v>1934</v>
      </c>
      <c r="B489" s="60" t="str">
        <f>IFERROR(VLOOKUP(Proc[[#This Row],[App]],Table2[],3,0),"open")</f>
        <v>ok</v>
      </c>
      <c r="C489" s="62" t="s">
        <v>369</v>
      </c>
      <c r="D489" t="s">
        <v>1929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12</v>
      </c>
      <c r="R489" s="69" t="s">
        <v>1532</v>
      </c>
      <c r="S489" s="60"/>
    </row>
    <row r="490" spans="1:19" hidden="1">
      <c r="A490" s="62" t="s">
        <v>1934</v>
      </c>
      <c r="B490" s="60" t="str">
        <f>IFERROR(VLOOKUP(Proc[[#This Row],[App]],Table2[],3,0),"open")</f>
        <v>ok</v>
      </c>
      <c r="C490" s="62" t="s">
        <v>369</v>
      </c>
      <c r="D490" t="s">
        <v>1930</v>
      </c>
      <c r="E490" t="s">
        <v>429</v>
      </c>
      <c r="F490" s="60" t="s">
        <v>1933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12</v>
      </c>
      <c r="R490" s="69" t="s">
        <v>1532</v>
      </c>
      <c r="S490" s="60"/>
    </row>
    <row r="491" spans="1:19" hidden="1">
      <c r="A491" s="62" t="s">
        <v>1934</v>
      </c>
      <c r="B491" s="60" t="str">
        <f>IFERROR(VLOOKUP(Proc[[#This Row],[App]],Table2[],3,0),"open")</f>
        <v>ok</v>
      </c>
      <c r="C491" s="62" t="s">
        <v>369</v>
      </c>
      <c r="D491" t="s">
        <v>1931</v>
      </c>
      <c r="E491" t="s">
        <v>445</v>
      </c>
      <c r="F491" s="60" t="s">
        <v>1933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12</v>
      </c>
      <c r="R491" s="69" t="s">
        <v>1532</v>
      </c>
      <c r="S491" s="60"/>
    </row>
    <row r="492" spans="1:19" hidden="1">
      <c r="A492" s="62" t="s">
        <v>1934</v>
      </c>
      <c r="B492" s="60" t="str">
        <f>IFERROR(VLOOKUP(Proc[[#This Row],[App]],Table2[],3,0),"open")</f>
        <v>ok</v>
      </c>
      <c r="C492" s="62" t="s">
        <v>369</v>
      </c>
      <c r="D492" t="s">
        <v>1932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12</v>
      </c>
      <c r="R492" s="69" t="s">
        <v>1532</v>
      </c>
      <c r="S492" s="60"/>
    </row>
    <row r="493" spans="1:19" hidden="1">
      <c r="A493" t="s">
        <v>1935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11</v>
      </c>
      <c r="R493" s="69" t="s">
        <v>538</v>
      </c>
      <c r="S493" s="60"/>
    </row>
    <row r="494" spans="1:19" hidden="1">
      <c r="A494" s="62" t="s">
        <v>1935</v>
      </c>
      <c r="B494" s="60" t="str">
        <f>IFERROR(VLOOKUP(Proc[[#This Row],[App]],Table2[],3,0),"open")</f>
        <v>ok</v>
      </c>
      <c r="C494" s="72" t="s">
        <v>377</v>
      </c>
      <c r="D494" t="s">
        <v>1936</v>
      </c>
      <c r="E494" t="s">
        <v>1715</v>
      </c>
      <c r="F494" s="60" t="s">
        <v>1937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11</v>
      </c>
      <c r="R494" s="69" t="s">
        <v>538</v>
      </c>
      <c r="S494" s="60"/>
    </row>
    <row r="495" spans="1:19" hidden="1">
      <c r="A495" t="s">
        <v>1939</v>
      </c>
      <c r="B495" s="60" t="str">
        <f>IFERROR(VLOOKUP(Proc[[#This Row],[App]],Table2[],3,0),"open")</f>
        <v>ok</v>
      </c>
      <c r="C495" t="s">
        <v>369</v>
      </c>
      <c r="D495" t="s">
        <v>1938</v>
      </c>
      <c r="E495" s="62" t="s">
        <v>1940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1942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1941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1943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9</v>
      </c>
      <c r="R496" s="69" t="s">
        <v>538</v>
      </c>
      <c r="S496" s="60"/>
    </row>
    <row r="497" spans="1:19" hidden="1">
      <c r="A497" s="62" t="s">
        <v>1942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9</v>
      </c>
      <c r="R497" s="69" t="s">
        <v>538</v>
      </c>
      <c r="S497" s="60"/>
    </row>
    <row r="498" spans="1:19" hidden="1">
      <c r="A498" t="s">
        <v>1956</v>
      </c>
      <c r="B498" s="60" t="str">
        <f>IFERROR(VLOOKUP(Proc[[#This Row],[App]],Table2[],3,0),"open")</f>
        <v>ok</v>
      </c>
      <c r="C498" s="72" t="s">
        <v>369</v>
      </c>
      <c r="D498" t="s">
        <v>1957</v>
      </c>
      <c r="E498" s="72" t="s">
        <v>1958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8</v>
      </c>
      <c r="R498" s="69" t="s">
        <v>1532</v>
      </c>
      <c r="S498" s="60"/>
    </row>
    <row r="499" spans="1:19" hidden="1">
      <c r="A499" t="s">
        <v>1962</v>
      </c>
      <c r="B499" s="73" t="str">
        <f>IFERROR(VLOOKUP(Proc[[#This Row],[App]],Table2[],3,0),"open")</f>
        <v>ok</v>
      </c>
      <c r="C499" s="72" t="s">
        <v>369</v>
      </c>
      <c r="D499" t="s">
        <v>1959</v>
      </c>
      <c r="E499" t="s">
        <v>1960</v>
      </c>
      <c r="F499" s="73" t="s">
        <v>1961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69">
        <v>45712</v>
      </c>
      <c r="O499" s="69">
        <v>45712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7</v>
      </c>
      <c r="R499" s="74" t="s">
        <v>858</v>
      </c>
      <c r="S499" s="73"/>
    </row>
    <row r="500" spans="1:19" hidden="1">
      <c r="A500" t="s">
        <v>1963</v>
      </c>
      <c r="B500" s="73" t="str">
        <f>IFERROR(VLOOKUP(Proc[[#This Row],[App]],Table2[],3,0),"open")</f>
        <v>ok</v>
      </c>
      <c r="C500" s="72" t="s">
        <v>369</v>
      </c>
      <c r="D500" t="s">
        <v>2148</v>
      </c>
      <c r="E500" t="s">
        <v>2157</v>
      </c>
      <c r="F500" s="73" t="s">
        <v>1964</v>
      </c>
      <c r="G500" t="s">
        <v>400</v>
      </c>
      <c r="H500" s="73" t="str">
        <f>IF(Proc[[#This Row],[type]]="LFF (MDG-F)",MID(Proc[[#This Row],[Obj]],13,10),"")</f>
        <v/>
      </c>
      <c r="I500" t="s">
        <v>1968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1967</v>
      </c>
      <c r="S500" s="73"/>
    </row>
    <row r="501" spans="1:19" hidden="1">
      <c r="A501" s="72" t="s">
        <v>1963</v>
      </c>
      <c r="B501" s="73" t="str">
        <f>IFERROR(VLOOKUP(Proc[[#This Row],[App]],Table2[],3,0),"open")</f>
        <v>ok</v>
      </c>
      <c r="C501" s="72" t="s">
        <v>369</v>
      </c>
      <c r="D501" t="s">
        <v>2149</v>
      </c>
      <c r="E501" s="72" t="s">
        <v>2157</v>
      </c>
      <c r="F501" s="73" t="s">
        <v>1965</v>
      </c>
      <c r="G501" s="72" t="s">
        <v>400</v>
      </c>
      <c r="H501" s="73" t="str">
        <f>IF(Proc[[#This Row],[type]]="LFF (MDG-F)",MID(Proc[[#This Row],[Obj]],13,10),"")</f>
        <v/>
      </c>
      <c r="I501" s="72" t="s">
        <v>1968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1967</v>
      </c>
      <c r="S501" s="73"/>
    </row>
    <row r="502" spans="1:19" hidden="1">
      <c r="A502" s="72" t="s">
        <v>1963</v>
      </c>
      <c r="B502" s="73" t="str">
        <f>IFERROR(VLOOKUP(Proc[[#This Row],[App]],Table2[],3,0),"open")</f>
        <v>ok</v>
      </c>
      <c r="C502" s="72" t="s">
        <v>369</v>
      </c>
      <c r="D502" t="s">
        <v>2150</v>
      </c>
      <c r="E502" s="72" t="s">
        <v>2157</v>
      </c>
      <c r="F502" s="73" t="s">
        <v>1966</v>
      </c>
      <c r="G502" s="72" t="s">
        <v>400</v>
      </c>
      <c r="H502" s="73" t="str">
        <f>IF(Proc[[#This Row],[type]]="LFF (MDG-F)",MID(Proc[[#This Row],[Obj]],13,10),"")</f>
        <v/>
      </c>
      <c r="I502" s="72" t="s">
        <v>1968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1967</v>
      </c>
      <c r="S502" s="73"/>
    </row>
    <row r="503" spans="1:19" hidden="1">
      <c r="A503" s="72" t="s">
        <v>1963</v>
      </c>
      <c r="B503" s="73" t="str">
        <f>IFERROR(VLOOKUP(Proc[[#This Row],[App]],Table2[],3,0),"open")</f>
        <v>ok</v>
      </c>
      <c r="C503" s="72" t="s">
        <v>369</v>
      </c>
      <c r="D503" t="s">
        <v>2151</v>
      </c>
      <c r="E503" t="s">
        <v>2158</v>
      </c>
      <c r="F503" s="73" t="s">
        <v>1964</v>
      </c>
      <c r="G503" s="72" t="s">
        <v>400</v>
      </c>
      <c r="H503" s="73" t="str">
        <f>IF(Proc[[#This Row],[type]]="LFF (MDG-F)",MID(Proc[[#This Row],[Obj]],13,10),"")</f>
        <v/>
      </c>
      <c r="I503" s="72" t="s">
        <v>1968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1967</v>
      </c>
      <c r="S503" s="73"/>
    </row>
    <row r="504" spans="1:19" hidden="1">
      <c r="A504" s="72" t="s">
        <v>1963</v>
      </c>
      <c r="B504" s="73" t="str">
        <f>IFERROR(VLOOKUP(Proc[[#This Row],[App]],Table2[],3,0),"open")</f>
        <v>ok</v>
      </c>
      <c r="C504" s="72" t="s">
        <v>369</v>
      </c>
      <c r="D504" t="s">
        <v>2153</v>
      </c>
      <c r="E504" s="72" t="s">
        <v>2158</v>
      </c>
      <c r="F504" s="73" t="s">
        <v>1964</v>
      </c>
      <c r="G504" s="72" t="s">
        <v>400</v>
      </c>
      <c r="H504" s="73" t="str">
        <f>IF(Proc[[#This Row],[type]]="LFF (MDG-F)",MID(Proc[[#This Row],[Obj]],13,10),"")</f>
        <v/>
      </c>
      <c r="I504" s="72" t="s">
        <v>1968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1967</v>
      </c>
      <c r="S504" s="73"/>
    </row>
    <row r="505" spans="1:19" hidden="1">
      <c r="A505" s="72" t="s">
        <v>1963</v>
      </c>
      <c r="B505" s="73" t="str">
        <f>IFERROR(VLOOKUP(Proc[[#This Row],[App]],Table2[],3,0),"open")</f>
        <v>ok</v>
      </c>
      <c r="C505" s="72" t="s">
        <v>369</v>
      </c>
      <c r="D505" t="s">
        <v>2152</v>
      </c>
      <c r="E505" s="72" t="s">
        <v>2158</v>
      </c>
      <c r="F505" s="73" t="s">
        <v>1966</v>
      </c>
      <c r="G505" s="72" t="s">
        <v>400</v>
      </c>
      <c r="H505" s="73" t="str">
        <f>IF(Proc[[#This Row],[type]]="LFF (MDG-F)",MID(Proc[[#This Row],[Obj]],13,10),"")</f>
        <v/>
      </c>
      <c r="I505" s="72" t="s">
        <v>1968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1967</v>
      </c>
      <c r="S505" s="73"/>
    </row>
    <row r="506" spans="1:19" hidden="1">
      <c r="A506" s="72" t="s">
        <v>1963</v>
      </c>
      <c r="B506" s="73" t="str">
        <f>IFERROR(VLOOKUP(Proc[[#This Row],[App]],Table2[],3,0),"open")</f>
        <v>ok</v>
      </c>
      <c r="C506" s="72" t="s">
        <v>369</v>
      </c>
      <c r="D506" t="s">
        <v>2154</v>
      </c>
      <c r="E506" s="72" t="s">
        <v>2158</v>
      </c>
      <c r="F506" s="73" t="s">
        <v>1966</v>
      </c>
      <c r="G506" s="72" t="s">
        <v>400</v>
      </c>
      <c r="H506" s="73" t="str">
        <f>IF(Proc[[#This Row],[type]]="LFF (MDG-F)",MID(Proc[[#This Row],[Obj]],13,10),"")</f>
        <v/>
      </c>
      <c r="I506" s="72" t="s">
        <v>1968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1967</v>
      </c>
      <c r="S506" s="73"/>
    </row>
    <row r="507" spans="1:19" hidden="1">
      <c r="A507" s="72" t="s">
        <v>1963</v>
      </c>
      <c r="B507" s="73" t="str">
        <f>IFERROR(VLOOKUP(Proc[[#This Row],[App]],Table2[],3,0),"open")</f>
        <v>ok</v>
      </c>
      <c r="C507" s="72" t="s">
        <v>369</v>
      </c>
      <c r="D507" t="s">
        <v>2155</v>
      </c>
      <c r="E507" s="72" t="s">
        <v>2158</v>
      </c>
      <c r="F507" s="73" t="s">
        <v>1966</v>
      </c>
      <c r="G507" s="72" t="s">
        <v>400</v>
      </c>
      <c r="H507" s="73" t="str">
        <f>IF(Proc[[#This Row],[type]]="LFF (MDG-F)",MID(Proc[[#This Row],[Obj]],13,10),"")</f>
        <v/>
      </c>
      <c r="I507" s="72" t="s">
        <v>1968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1967</v>
      </c>
      <c r="S507" s="73"/>
    </row>
    <row r="508" spans="1:19" hidden="1">
      <c r="A508" s="72" t="s">
        <v>1963</v>
      </c>
      <c r="B508" s="73" t="str">
        <f>IFERROR(VLOOKUP(Proc[[#This Row],[App]],Table2[],3,0),"open")</f>
        <v>ok</v>
      </c>
      <c r="C508" s="72" t="s">
        <v>369</v>
      </c>
      <c r="D508" t="s">
        <v>2156</v>
      </c>
      <c r="E508" s="72" t="s">
        <v>2158</v>
      </c>
      <c r="F508" s="73" t="s">
        <v>1966</v>
      </c>
      <c r="G508" s="72" t="s">
        <v>400</v>
      </c>
      <c r="H508" s="73" t="str">
        <f>IF(Proc[[#This Row],[type]]="LFF (MDG-F)",MID(Proc[[#This Row],[Obj]],13,10),"")</f>
        <v/>
      </c>
      <c r="I508" s="72" t="s">
        <v>1968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1967</v>
      </c>
      <c r="S508" s="73"/>
    </row>
    <row r="509" spans="1:19" hidden="1">
      <c r="A509" t="s">
        <v>1977</v>
      </c>
      <c r="B509" s="73" t="str">
        <f>IFERROR(VLOOKUP(Proc[[#This Row],[App]],Table2[],3,0),"open")</f>
        <v>ok</v>
      </c>
      <c r="C509" s="72" t="s">
        <v>369</v>
      </c>
      <c r="D509" t="s">
        <v>1969</v>
      </c>
      <c r="E509" t="s">
        <v>431</v>
      </c>
      <c r="F509" s="73" t="s">
        <v>1973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1977</v>
      </c>
      <c r="B510" s="73" t="str">
        <f>IFERROR(VLOOKUP(Proc[[#This Row],[App]],Table2[],3,0),"open")</f>
        <v>ok</v>
      </c>
      <c r="C510" s="72" t="s">
        <v>369</v>
      </c>
      <c r="D510" t="s">
        <v>1970</v>
      </c>
      <c r="E510" t="s">
        <v>1287</v>
      </c>
      <c r="F510" s="73" t="s">
        <v>1974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1977</v>
      </c>
      <c r="B511" s="73" t="str">
        <f>IFERROR(VLOOKUP(Proc[[#This Row],[App]],Table2[],3,0),"open")</f>
        <v>ok</v>
      </c>
      <c r="C511" s="72" t="s">
        <v>369</v>
      </c>
      <c r="D511" t="s">
        <v>1971</v>
      </c>
      <c r="E511" t="s">
        <v>1287</v>
      </c>
      <c r="F511" s="73" t="s">
        <v>1975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1977</v>
      </c>
      <c r="B512" s="73" t="str">
        <f>IFERROR(VLOOKUP(Proc[[#This Row],[App]],Table2[],3,0),"open")</f>
        <v>ok</v>
      </c>
      <c r="C512" s="72" t="s">
        <v>369</v>
      </c>
      <c r="D512" t="s">
        <v>1972</v>
      </c>
      <c r="E512" t="s">
        <v>1287</v>
      </c>
      <c r="F512" s="73" t="s">
        <v>1976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1979</v>
      </c>
      <c r="B513" s="73" t="str">
        <f>IFERROR(VLOOKUP(Proc[[#This Row],[App]],Table2[],3,0),"open")</f>
        <v>ok</v>
      </c>
      <c r="C513" s="72" t="s">
        <v>369</v>
      </c>
      <c r="D513" t="s">
        <v>1978</v>
      </c>
      <c r="E513" t="s">
        <v>1980</v>
      </c>
      <c r="F513" s="73" t="s">
        <v>1981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 hidden="1">
      <c r="A514" t="s">
        <v>1982</v>
      </c>
      <c r="B514" s="73" t="str">
        <f>IFERROR(VLOOKUP(Proc[[#This Row],[App]],Table2[],3,0),"open")</f>
        <v>ok</v>
      </c>
      <c r="C514" t="s">
        <v>369</v>
      </c>
      <c r="D514" t="s">
        <v>1983</v>
      </c>
      <c r="E514" t="s">
        <v>2081</v>
      </c>
      <c r="F514" s="73" t="s">
        <v>2113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69">
        <v>45712</v>
      </c>
      <c r="O514" s="69">
        <v>45712</v>
      </c>
      <c r="P514" s="74" t="str">
        <f ca="1">IF(Proc[[#This Row],[DaysAgeing]]&gt;5,"yep","on track")</f>
        <v>yep</v>
      </c>
      <c r="Q514" s="3">
        <f ca="1">IF(Proc[[#This Row],[DateClosed]]="",ABS(NETWORKDAYS(Proc[[#This Row],[DateOpened]],TODAY()))-1,ABS(NETWORKDAYS(Proc[[#This Row],[DateOpened]],Proc[[#This Row],[DateClosed]]))-1)</f>
        <v>6</v>
      </c>
      <c r="R514" s="74" t="s">
        <v>538</v>
      </c>
      <c r="S514" s="73"/>
    </row>
    <row r="515" spans="1:19" hidden="1">
      <c r="A515" s="72" t="s">
        <v>1982</v>
      </c>
      <c r="B515" s="73" t="str">
        <f>IFERROR(VLOOKUP(Proc[[#This Row],[App]],Table2[],3,0),"open")</f>
        <v>ok</v>
      </c>
      <c r="C515" s="72" t="s">
        <v>369</v>
      </c>
      <c r="D515" t="s">
        <v>1984</v>
      </c>
      <c r="E515" t="s">
        <v>2082</v>
      </c>
      <c r="F515" s="73" t="s">
        <v>2114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69">
        <v>45712</v>
      </c>
      <c r="O515" s="69">
        <v>45712</v>
      </c>
      <c r="P515" s="74" t="str">
        <f ca="1">IF(Proc[[#This Row],[DaysAgeing]]&gt;5,"yep","on track")</f>
        <v>yep</v>
      </c>
      <c r="Q515" s="3">
        <f ca="1">IF(Proc[[#This Row],[DateClosed]]="",ABS(NETWORKDAYS(Proc[[#This Row],[DateOpened]],TODAY()))-1,ABS(NETWORKDAYS(Proc[[#This Row],[DateOpened]],Proc[[#This Row],[DateClosed]]))-1)</f>
        <v>6</v>
      </c>
      <c r="R515" s="74" t="s">
        <v>538</v>
      </c>
      <c r="S515" s="73"/>
    </row>
    <row r="516" spans="1:19" hidden="1">
      <c r="A516" s="72" t="s">
        <v>1982</v>
      </c>
      <c r="B516" s="73" t="str">
        <f>IFERROR(VLOOKUP(Proc[[#This Row],[App]],Table2[],3,0),"open")</f>
        <v>ok</v>
      </c>
      <c r="C516" s="72" t="s">
        <v>369</v>
      </c>
      <c r="D516" t="s">
        <v>1985</v>
      </c>
      <c r="E516" t="s">
        <v>2082</v>
      </c>
      <c r="F516" s="73" t="s">
        <v>2114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69">
        <v>45712</v>
      </c>
      <c r="O516" s="69">
        <v>45712</v>
      </c>
      <c r="P516" s="74" t="str">
        <f ca="1">IF(Proc[[#This Row],[DaysAgeing]]&gt;5,"yep","on track")</f>
        <v>yep</v>
      </c>
      <c r="Q516" s="3">
        <f ca="1">IF(Proc[[#This Row],[DateClosed]]="",ABS(NETWORKDAYS(Proc[[#This Row],[DateOpened]],TODAY()))-1,ABS(NETWORKDAYS(Proc[[#This Row],[DateOpened]],Proc[[#This Row],[DateClosed]]))-1)</f>
        <v>6</v>
      </c>
      <c r="R516" s="74" t="s">
        <v>538</v>
      </c>
      <c r="S516" s="73"/>
    </row>
    <row r="517" spans="1:19" hidden="1">
      <c r="A517" s="72" t="s">
        <v>1982</v>
      </c>
      <c r="B517" s="73" t="str">
        <f>IFERROR(VLOOKUP(Proc[[#This Row],[App]],Table2[],3,0),"open")</f>
        <v>ok</v>
      </c>
      <c r="C517" s="72" t="s">
        <v>369</v>
      </c>
      <c r="D517" t="s">
        <v>1986</v>
      </c>
      <c r="E517" t="s">
        <v>2083</v>
      </c>
      <c r="F517" s="73" t="s">
        <v>2115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69">
        <v>45712</v>
      </c>
      <c r="O517" s="69">
        <v>45712</v>
      </c>
      <c r="P517" s="74" t="str">
        <f ca="1">IF(Proc[[#This Row],[DaysAgeing]]&gt;5,"yep","on track")</f>
        <v>yep</v>
      </c>
      <c r="Q517" s="3">
        <f ca="1">IF(Proc[[#This Row],[DateClosed]]="",ABS(NETWORKDAYS(Proc[[#This Row],[DateOpened]],TODAY()))-1,ABS(NETWORKDAYS(Proc[[#This Row],[DateOpened]],Proc[[#This Row],[DateClosed]]))-1)</f>
        <v>6</v>
      </c>
      <c r="R517" s="74" t="s">
        <v>538</v>
      </c>
      <c r="S517" s="73"/>
    </row>
    <row r="518" spans="1:19" hidden="1">
      <c r="A518" s="72" t="s">
        <v>1982</v>
      </c>
      <c r="B518" s="73" t="str">
        <f>IFERROR(VLOOKUP(Proc[[#This Row],[App]],Table2[],3,0),"open")</f>
        <v>ok</v>
      </c>
      <c r="C518" s="72" t="s">
        <v>369</v>
      </c>
      <c r="D518" t="s">
        <v>1987</v>
      </c>
      <c r="E518" t="s">
        <v>2083</v>
      </c>
      <c r="F518" s="73" t="s">
        <v>2115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69">
        <v>45712</v>
      </c>
      <c r="O518" s="69">
        <v>45712</v>
      </c>
      <c r="P518" s="74" t="str">
        <f ca="1">IF(Proc[[#This Row],[DaysAgeing]]&gt;5,"yep","on track")</f>
        <v>yep</v>
      </c>
      <c r="Q518" s="3">
        <f ca="1">IF(Proc[[#This Row],[DateClosed]]="",ABS(NETWORKDAYS(Proc[[#This Row],[DateOpened]],TODAY()))-1,ABS(NETWORKDAYS(Proc[[#This Row],[DateOpened]],Proc[[#This Row],[DateClosed]]))-1)</f>
        <v>6</v>
      </c>
      <c r="R518" s="74" t="s">
        <v>538</v>
      </c>
      <c r="S518" s="73"/>
    </row>
    <row r="519" spans="1:19" hidden="1">
      <c r="A519" s="72" t="s">
        <v>1982</v>
      </c>
      <c r="B519" s="73" t="str">
        <f>IFERROR(VLOOKUP(Proc[[#This Row],[App]],Table2[],3,0),"open")</f>
        <v>ok</v>
      </c>
      <c r="C519" s="72" t="s">
        <v>369</v>
      </c>
      <c r="D519" t="s">
        <v>1988</v>
      </c>
      <c r="E519" t="s">
        <v>2084</v>
      </c>
      <c r="F519" s="73" t="s">
        <v>2116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69">
        <v>45712</v>
      </c>
      <c r="O519" s="69">
        <v>45712</v>
      </c>
      <c r="P519" s="74" t="str">
        <f ca="1">IF(Proc[[#This Row],[DaysAgeing]]&gt;5,"yep","on track")</f>
        <v>yep</v>
      </c>
      <c r="Q519" s="3">
        <f ca="1">IF(Proc[[#This Row],[DateClosed]]="",ABS(NETWORKDAYS(Proc[[#This Row],[DateOpened]],TODAY()))-1,ABS(NETWORKDAYS(Proc[[#This Row],[DateOpened]],Proc[[#This Row],[DateClosed]]))-1)</f>
        <v>6</v>
      </c>
      <c r="R519" s="74" t="s">
        <v>538</v>
      </c>
      <c r="S519" s="73"/>
    </row>
    <row r="520" spans="1:19" hidden="1">
      <c r="A520" s="72" t="s">
        <v>1982</v>
      </c>
      <c r="B520" s="73" t="str">
        <f>IFERROR(VLOOKUP(Proc[[#This Row],[App]],Table2[],3,0),"open")</f>
        <v>ok</v>
      </c>
      <c r="C520" s="72" t="s">
        <v>369</v>
      </c>
      <c r="D520" t="s">
        <v>1989</v>
      </c>
      <c r="E520" t="s">
        <v>2085</v>
      </c>
      <c r="F520" s="73" t="s">
        <v>2117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69">
        <v>45712</v>
      </c>
      <c r="O520" s="69">
        <v>45712</v>
      </c>
      <c r="P520" s="74" t="str">
        <f ca="1">IF(Proc[[#This Row],[DaysAgeing]]&gt;5,"yep","on track")</f>
        <v>yep</v>
      </c>
      <c r="Q520" s="3">
        <f ca="1">IF(Proc[[#This Row],[DateClosed]]="",ABS(NETWORKDAYS(Proc[[#This Row],[DateOpened]],TODAY()))-1,ABS(NETWORKDAYS(Proc[[#This Row],[DateOpened]],Proc[[#This Row],[DateClosed]]))-1)</f>
        <v>6</v>
      </c>
      <c r="R520" s="74" t="s">
        <v>538</v>
      </c>
      <c r="S520" s="73"/>
    </row>
    <row r="521" spans="1:19" hidden="1">
      <c r="A521" s="72" t="s">
        <v>1982</v>
      </c>
      <c r="B521" s="73" t="str">
        <f>IFERROR(VLOOKUP(Proc[[#This Row],[App]],Table2[],3,0),"open")</f>
        <v>ok</v>
      </c>
      <c r="C521" s="72" t="s">
        <v>369</v>
      </c>
      <c r="D521" t="s">
        <v>1990</v>
      </c>
      <c r="E521" t="s">
        <v>2085</v>
      </c>
      <c r="F521" s="73" t="s">
        <v>2117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69">
        <v>45712</v>
      </c>
      <c r="O521" s="69">
        <v>45712</v>
      </c>
      <c r="P521" s="74" t="str">
        <f ca="1">IF(Proc[[#This Row],[DaysAgeing]]&gt;5,"yep","on track")</f>
        <v>yep</v>
      </c>
      <c r="Q521" s="3">
        <f ca="1">IF(Proc[[#This Row],[DateClosed]]="",ABS(NETWORKDAYS(Proc[[#This Row],[DateOpened]],TODAY()))-1,ABS(NETWORKDAYS(Proc[[#This Row],[DateOpened]],Proc[[#This Row],[DateClosed]]))-1)</f>
        <v>6</v>
      </c>
      <c r="R521" s="74" t="s">
        <v>538</v>
      </c>
      <c r="S521" s="73"/>
    </row>
    <row r="522" spans="1:19" hidden="1">
      <c r="A522" s="72" t="s">
        <v>1982</v>
      </c>
      <c r="B522" s="73" t="str">
        <f>IFERROR(VLOOKUP(Proc[[#This Row],[App]],Table2[],3,0),"open")</f>
        <v>ok</v>
      </c>
      <c r="C522" s="72" t="s">
        <v>369</v>
      </c>
      <c r="D522" t="s">
        <v>1991</v>
      </c>
      <c r="E522" t="s">
        <v>2086</v>
      </c>
      <c r="F522" s="73" t="s">
        <v>2117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69">
        <v>45712</v>
      </c>
      <c r="O522" s="69">
        <v>45712</v>
      </c>
      <c r="P522" s="74" t="str">
        <f ca="1">IF(Proc[[#This Row],[DaysAgeing]]&gt;5,"yep","on track")</f>
        <v>yep</v>
      </c>
      <c r="Q522" s="3">
        <f ca="1">IF(Proc[[#This Row],[DateClosed]]="",ABS(NETWORKDAYS(Proc[[#This Row],[DateOpened]],TODAY()))-1,ABS(NETWORKDAYS(Proc[[#This Row],[DateOpened]],Proc[[#This Row],[DateClosed]]))-1)</f>
        <v>6</v>
      </c>
      <c r="R522" s="74" t="s">
        <v>538</v>
      </c>
      <c r="S522" s="73"/>
    </row>
    <row r="523" spans="1:19" hidden="1">
      <c r="A523" s="72" t="s">
        <v>1982</v>
      </c>
      <c r="B523" s="73" t="str">
        <f>IFERROR(VLOOKUP(Proc[[#This Row],[App]],Table2[],3,0),"open")</f>
        <v>ok</v>
      </c>
      <c r="C523" s="72" t="s">
        <v>369</v>
      </c>
      <c r="D523" t="s">
        <v>1992</v>
      </c>
      <c r="E523" t="s">
        <v>2085</v>
      </c>
      <c r="F523" s="73" t="s">
        <v>2117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69">
        <v>45712</v>
      </c>
      <c r="O523" s="69">
        <v>45712</v>
      </c>
      <c r="P523" s="74" t="str">
        <f ca="1">IF(Proc[[#This Row],[DaysAgeing]]&gt;5,"yep","on track")</f>
        <v>yep</v>
      </c>
      <c r="Q523" s="3">
        <f ca="1">IF(Proc[[#This Row],[DateClosed]]="",ABS(NETWORKDAYS(Proc[[#This Row],[DateOpened]],TODAY()))-1,ABS(NETWORKDAYS(Proc[[#This Row],[DateOpened]],Proc[[#This Row],[DateClosed]]))-1)</f>
        <v>6</v>
      </c>
      <c r="R523" s="74" t="s">
        <v>538</v>
      </c>
      <c r="S523" s="73"/>
    </row>
    <row r="524" spans="1:19" hidden="1">
      <c r="A524" s="72" t="s">
        <v>1982</v>
      </c>
      <c r="B524" s="73" t="str">
        <f>IFERROR(VLOOKUP(Proc[[#This Row],[App]],Table2[],3,0),"open")</f>
        <v>ok</v>
      </c>
      <c r="C524" s="72" t="s">
        <v>369</v>
      </c>
      <c r="D524" t="s">
        <v>1993</v>
      </c>
      <c r="E524" t="s">
        <v>2085</v>
      </c>
      <c r="F524" s="73" t="s">
        <v>2117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69">
        <v>45712</v>
      </c>
      <c r="O524" s="69">
        <v>45712</v>
      </c>
      <c r="P524" s="74" t="str">
        <f ca="1">IF(Proc[[#This Row],[DaysAgeing]]&gt;5,"yep","on track")</f>
        <v>yep</v>
      </c>
      <c r="Q524" s="3">
        <f ca="1">IF(Proc[[#This Row],[DateClosed]]="",ABS(NETWORKDAYS(Proc[[#This Row],[DateOpened]],TODAY()))-1,ABS(NETWORKDAYS(Proc[[#This Row],[DateOpened]],Proc[[#This Row],[DateClosed]]))-1)</f>
        <v>6</v>
      </c>
      <c r="R524" s="74" t="s">
        <v>538</v>
      </c>
      <c r="S524" s="73"/>
    </row>
    <row r="525" spans="1:19" hidden="1">
      <c r="A525" s="72" t="s">
        <v>1982</v>
      </c>
      <c r="B525" s="73" t="str">
        <f>IFERROR(VLOOKUP(Proc[[#This Row],[App]],Table2[],3,0),"open")</f>
        <v>ok</v>
      </c>
      <c r="C525" s="72" t="s">
        <v>369</v>
      </c>
      <c r="D525" t="s">
        <v>1994</v>
      </c>
      <c r="E525" t="s">
        <v>2085</v>
      </c>
      <c r="F525" s="73" t="s">
        <v>2117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69">
        <v>45712</v>
      </c>
      <c r="O525" s="69">
        <v>45712</v>
      </c>
      <c r="P525" s="74" t="str">
        <f ca="1">IF(Proc[[#This Row],[DaysAgeing]]&gt;5,"yep","on track")</f>
        <v>yep</v>
      </c>
      <c r="Q525" s="3">
        <f ca="1">IF(Proc[[#This Row],[DateClosed]]="",ABS(NETWORKDAYS(Proc[[#This Row],[DateOpened]],TODAY()))-1,ABS(NETWORKDAYS(Proc[[#This Row],[DateOpened]],Proc[[#This Row],[DateClosed]]))-1)</f>
        <v>6</v>
      </c>
      <c r="R525" s="74" t="s">
        <v>538</v>
      </c>
      <c r="S525" s="73"/>
    </row>
    <row r="526" spans="1:19" hidden="1">
      <c r="A526" s="72" t="s">
        <v>1982</v>
      </c>
      <c r="B526" s="73" t="str">
        <f>IFERROR(VLOOKUP(Proc[[#This Row],[App]],Table2[],3,0),"open")</f>
        <v>ok</v>
      </c>
      <c r="C526" s="72" t="s">
        <v>369</v>
      </c>
      <c r="D526" t="s">
        <v>1995</v>
      </c>
      <c r="E526" t="s">
        <v>2087</v>
      </c>
      <c r="F526" s="73" t="s">
        <v>2118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69">
        <v>45712</v>
      </c>
      <c r="O526" s="69">
        <v>45712</v>
      </c>
      <c r="P526" s="74" t="str">
        <f ca="1">IF(Proc[[#This Row],[DaysAgeing]]&gt;5,"yep","on track")</f>
        <v>yep</v>
      </c>
      <c r="Q526" s="3">
        <f ca="1">IF(Proc[[#This Row],[DateClosed]]="",ABS(NETWORKDAYS(Proc[[#This Row],[DateOpened]],TODAY()))-1,ABS(NETWORKDAYS(Proc[[#This Row],[DateOpened]],Proc[[#This Row],[DateClosed]]))-1)</f>
        <v>6</v>
      </c>
      <c r="R526" s="74" t="s">
        <v>538</v>
      </c>
      <c r="S526" s="73"/>
    </row>
    <row r="527" spans="1:19" hidden="1">
      <c r="A527" s="72" t="s">
        <v>1982</v>
      </c>
      <c r="B527" s="73" t="str">
        <f>IFERROR(VLOOKUP(Proc[[#This Row],[App]],Table2[],3,0),"open")</f>
        <v>ok</v>
      </c>
      <c r="C527" s="72" t="s">
        <v>369</v>
      </c>
      <c r="D527" t="s">
        <v>1996</v>
      </c>
      <c r="E527" t="s">
        <v>2087</v>
      </c>
      <c r="F527" s="73" t="s">
        <v>2118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69">
        <v>45712</v>
      </c>
      <c r="O527" s="69">
        <v>45712</v>
      </c>
      <c r="P527" s="74" t="str">
        <f ca="1">IF(Proc[[#This Row],[DaysAgeing]]&gt;5,"yep","on track")</f>
        <v>yep</v>
      </c>
      <c r="Q527" s="3">
        <f ca="1">IF(Proc[[#This Row],[DateClosed]]="",ABS(NETWORKDAYS(Proc[[#This Row],[DateOpened]],TODAY()))-1,ABS(NETWORKDAYS(Proc[[#This Row],[DateOpened]],Proc[[#This Row],[DateClosed]]))-1)</f>
        <v>6</v>
      </c>
      <c r="R527" s="74" t="s">
        <v>538</v>
      </c>
      <c r="S527" s="73"/>
    </row>
    <row r="528" spans="1:19" hidden="1">
      <c r="A528" s="72" t="s">
        <v>1982</v>
      </c>
      <c r="B528" s="73" t="str">
        <f>IFERROR(VLOOKUP(Proc[[#This Row],[App]],Table2[],3,0),"open")</f>
        <v>ok</v>
      </c>
      <c r="C528" s="72" t="s">
        <v>369</v>
      </c>
      <c r="D528" t="s">
        <v>1997</v>
      </c>
      <c r="E528" t="s">
        <v>2088</v>
      </c>
      <c r="F528" s="73" t="s">
        <v>2118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69">
        <v>45712</v>
      </c>
      <c r="O528" s="69">
        <v>45712</v>
      </c>
      <c r="P528" s="74" t="str">
        <f ca="1">IF(Proc[[#This Row],[DaysAgeing]]&gt;5,"yep","on track")</f>
        <v>yep</v>
      </c>
      <c r="Q528" s="3">
        <f ca="1">IF(Proc[[#This Row],[DateClosed]]="",ABS(NETWORKDAYS(Proc[[#This Row],[DateOpened]],TODAY()))-1,ABS(NETWORKDAYS(Proc[[#This Row],[DateOpened]],Proc[[#This Row],[DateClosed]]))-1)</f>
        <v>6</v>
      </c>
      <c r="R528" s="74" t="s">
        <v>538</v>
      </c>
      <c r="S528" s="73"/>
    </row>
    <row r="529" spans="1:19" hidden="1">
      <c r="A529" s="72" t="s">
        <v>1982</v>
      </c>
      <c r="B529" s="73" t="str">
        <f>IFERROR(VLOOKUP(Proc[[#This Row],[App]],Table2[],3,0),"open")</f>
        <v>ok</v>
      </c>
      <c r="C529" s="72" t="s">
        <v>369</v>
      </c>
      <c r="D529" t="s">
        <v>1998</v>
      </c>
      <c r="E529" t="s">
        <v>2087</v>
      </c>
      <c r="F529" s="73" t="s">
        <v>2118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69">
        <v>45712</v>
      </c>
      <c r="O529" s="69">
        <v>45712</v>
      </c>
      <c r="P529" s="74" t="str">
        <f ca="1">IF(Proc[[#This Row],[DaysAgeing]]&gt;5,"yep","on track")</f>
        <v>yep</v>
      </c>
      <c r="Q529" s="3">
        <f ca="1">IF(Proc[[#This Row],[DateClosed]]="",ABS(NETWORKDAYS(Proc[[#This Row],[DateOpened]],TODAY()))-1,ABS(NETWORKDAYS(Proc[[#This Row],[DateOpened]],Proc[[#This Row],[DateClosed]]))-1)</f>
        <v>6</v>
      </c>
      <c r="R529" s="74" t="s">
        <v>538</v>
      </c>
      <c r="S529" s="73"/>
    </row>
    <row r="530" spans="1:19" hidden="1">
      <c r="A530" s="72" t="s">
        <v>1982</v>
      </c>
      <c r="B530" s="73" t="str">
        <f>IFERROR(VLOOKUP(Proc[[#This Row],[App]],Table2[],3,0),"open")</f>
        <v>ok</v>
      </c>
      <c r="C530" s="72" t="s">
        <v>369</v>
      </c>
      <c r="D530" t="s">
        <v>1999</v>
      </c>
      <c r="E530" t="s">
        <v>2089</v>
      </c>
      <c r="F530" s="73" t="s">
        <v>2119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69">
        <v>45712</v>
      </c>
      <c r="O530" s="69">
        <v>45712</v>
      </c>
      <c r="P530" s="74" t="str">
        <f ca="1">IF(Proc[[#This Row],[DaysAgeing]]&gt;5,"yep","on track")</f>
        <v>yep</v>
      </c>
      <c r="Q530" s="3">
        <f ca="1">IF(Proc[[#This Row],[DateClosed]]="",ABS(NETWORKDAYS(Proc[[#This Row],[DateOpened]],TODAY()))-1,ABS(NETWORKDAYS(Proc[[#This Row],[DateOpened]],Proc[[#This Row],[DateClosed]]))-1)</f>
        <v>6</v>
      </c>
      <c r="R530" s="74" t="s">
        <v>538</v>
      </c>
      <c r="S530" s="73"/>
    </row>
    <row r="531" spans="1:19" hidden="1">
      <c r="A531" s="72" t="s">
        <v>1982</v>
      </c>
      <c r="B531" s="73" t="str">
        <f>IFERROR(VLOOKUP(Proc[[#This Row],[App]],Table2[],3,0),"open")</f>
        <v>ok</v>
      </c>
      <c r="C531" s="72" t="s">
        <v>369</v>
      </c>
      <c r="D531" t="s">
        <v>2000</v>
      </c>
      <c r="E531" t="s">
        <v>2090</v>
      </c>
      <c r="F531" s="73" t="s">
        <v>2120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69">
        <v>45712</v>
      </c>
      <c r="O531" s="69">
        <v>45712</v>
      </c>
      <c r="P531" s="74" t="str">
        <f ca="1">IF(Proc[[#This Row],[DaysAgeing]]&gt;5,"yep","on track")</f>
        <v>yep</v>
      </c>
      <c r="Q531" s="3">
        <f ca="1">IF(Proc[[#This Row],[DateClosed]]="",ABS(NETWORKDAYS(Proc[[#This Row],[DateOpened]],TODAY()))-1,ABS(NETWORKDAYS(Proc[[#This Row],[DateOpened]],Proc[[#This Row],[DateClosed]]))-1)</f>
        <v>6</v>
      </c>
      <c r="R531" s="74" t="s">
        <v>538</v>
      </c>
      <c r="S531" s="73"/>
    </row>
    <row r="532" spans="1:19" hidden="1">
      <c r="A532" s="72" t="s">
        <v>1982</v>
      </c>
      <c r="B532" s="73" t="str">
        <f>IFERROR(VLOOKUP(Proc[[#This Row],[App]],Table2[],3,0),"open")</f>
        <v>ok</v>
      </c>
      <c r="C532" s="72" t="s">
        <v>369</v>
      </c>
      <c r="D532" t="s">
        <v>2001</v>
      </c>
      <c r="E532" t="s">
        <v>2090</v>
      </c>
      <c r="F532" s="73" t="s">
        <v>2120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69">
        <v>45712</v>
      </c>
      <c r="O532" s="69">
        <v>45712</v>
      </c>
      <c r="P532" s="74" t="str">
        <f ca="1">IF(Proc[[#This Row],[DaysAgeing]]&gt;5,"yep","on track")</f>
        <v>yep</v>
      </c>
      <c r="Q532" s="3">
        <f ca="1">IF(Proc[[#This Row],[DateClosed]]="",ABS(NETWORKDAYS(Proc[[#This Row],[DateOpened]],TODAY()))-1,ABS(NETWORKDAYS(Proc[[#This Row],[DateOpened]],Proc[[#This Row],[DateClosed]]))-1)</f>
        <v>6</v>
      </c>
      <c r="R532" s="74" t="s">
        <v>538</v>
      </c>
      <c r="S532" s="73"/>
    </row>
    <row r="533" spans="1:19" hidden="1">
      <c r="A533" s="72" t="s">
        <v>1982</v>
      </c>
      <c r="B533" s="73" t="str">
        <f>IFERROR(VLOOKUP(Proc[[#This Row],[App]],Table2[],3,0),"open")</f>
        <v>ok</v>
      </c>
      <c r="C533" s="72" t="s">
        <v>369</v>
      </c>
      <c r="D533" t="s">
        <v>2002</v>
      </c>
      <c r="E533" t="s">
        <v>2090</v>
      </c>
      <c r="F533" s="73" t="s">
        <v>2120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69">
        <v>45712</v>
      </c>
      <c r="O533" s="69">
        <v>45712</v>
      </c>
      <c r="P533" s="74" t="str">
        <f ca="1">IF(Proc[[#This Row],[DaysAgeing]]&gt;5,"yep","on track")</f>
        <v>yep</v>
      </c>
      <c r="Q533" s="3">
        <f ca="1">IF(Proc[[#This Row],[DateClosed]]="",ABS(NETWORKDAYS(Proc[[#This Row],[DateOpened]],TODAY()))-1,ABS(NETWORKDAYS(Proc[[#This Row],[DateOpened]],Proc[[#This Row],[DateClosed]]))-1)</f>
        <v>6</v>
      </c>
      <c r="R533" s="74" t="s">
        <v>538</v>
      </c>
      <c r="S533" s="73"/>
    </row>
    <row r="534" spans="1:19" hidden="1">
      <c r="A534" s="72" t="s">
        <v>1982</v>
      </c>
      <c r="B534" s="73" t="str">
        <f>IFERROR(VLOOKUP(Proc[[#This Row],[App]],Table2[],3,0),"open")</f>
        <v>ok</v>
      </c>
      <c r="C534" s="72" t="s">
        <v>369</v>
      </c>
      <c r="D534" t="s">
        <v>2003</v>
      </c>
      <c r="E534" t="s">
        <v>2090</v>
      </c>
      <c r="F534" s="73" t="s">
        <v>2120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69">
        <v>45712</v>
      </c>
      <c r="O534" s="69">
        <v>45712</v>
      </c>
      <c r="P534" s="74" t="str">
        <f ca="1">IF(Proc[[#This Row],[DaysAgeing]]&gt;5,"yep","on track")</f>
        <v>yep</v>
      </c>
      <c r="Q534" s="3">
        <f ca="1">IF(Proc[[#This Row],[DateClosed]]="",ABS(NETWORKDAYS(Proc[[#This Row],[DateOpened]],TODAY()))-1,ABS(NETWORKDAYS(Proc[[#This Row],[DateOpened]],Proc[[#This Row],[DateClosed]]))-1)</f>
        <v>6</v>
      </c>
      <c r="R534" s="74" t="s">
        <v>538</v>
      </c>
      <c r="S534" s="73"/>
    </row>
    <row r="535" spans="1:19" hidden="1">
      <c r="A535" s="72" t="s">
        <v>1982</v>
      </c>
      <c r="B535" s="73" t="str">
        <f>IFERROR(VLOOKUP(Proc[[#This Row],[App]],Table2[],3,0),"open")</f>
        <v>ok</v>
      </c>
      <c r="C535" s="72" t="s">
        <v>369</v>
      </c>
      <c r="D535" t="s">
        <v>2004</v>
      </c>
      <c r="E535" t="s">
        <v>2090</v>
      </c>
      <c r="F535" s="73" t="s">
        <v>2120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69">
        <v>45712</v>
      </c>
      <c r="O535" s="69">
        <v>45712</v>
      </c>
      <c r="P535" s="74" t="str">
        <f ca="1">IF(Proc[[#This Row],[DaysAgeing]]&gt;5,"yep","on track")</f>
        <v>yep</v>
      </c>
      <c r="Q535" s="3">
        <f ca="1">IF(Proc[[#This Row],[DateClosed]]="",ABS(NETWORKDAYS(Proc[[#This Row],[DateOpened]],TODAY()))-1,ABS(NETWORKDAYS(Proc[[#This Row],[DateOpened]],Proc[[#This Row],[DateClosed]]))-1)</f>
        <v>6</v>
      </c>
      <c r="R535" s="74" t="s">
        <v>538</v>
      </c>
      <c r="S535" s="73"/>
    </row>
    <row r="536" spans="1:19" hidden="1">
      <c r="A536" s="72" t="s">
        <v>1982</v>
      </c>
      <c r="B536" s="73" t="str">
        <f>IFERROR(VLOOKUP(Proc[[#This Row],[App]],Table2[],3,0),"open")</f>
        <v>ok</v>
      </c>
      <c r="C536" s="72" t="s">
        <v>369</v>
      </c>
      <c r="D536" t="s">
        <v>2005</v>
      </c>
      <c r="E536" t="s">
        <v>2091</v>
      </c>
      <c r="F536" s="73" t="s">
        <v>2121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69">
        <v>45712</v>
      </c>
      <c r="O536" s="69">
        <v>45712</v>
      </c>
      <c r="P536" s="74" t="str">
        <f ca="1">IF(Proc[[#This Row],[DaysAgeing]]&gt;5,"yep","on track")</f>
        <v>yep</v>
      </c>
      <c r="Q536" s="3">
        <f ca="1">IF(Proc[[#This Row],[DateClosed]]="",ABS(NETWORKDAYS(Proc[[#This Row],[DateOpened]],TODAY()))-1,ABS(NETWORKDAYS(Proc[[#This Row],[DateOpened]],Proc[[#This Row],[DateClosed]]))-1)</f>
        <v>6</v>
      </c>
      <c r="R536" s="74" t="s">
        <v>538</v>
      </c>
      <c r="S536" s="73"/>
    </row>
    <row r="537" spans="1:19" hidden="1">
      <c r="A537" s="72" t="s">
        <v>1982</v>
      </c>
      <c r="B537" s="73" t="str">
        <f>IFERROR(VLOOKUP(Proc[[#This Row],[App]],Table2[],3,0),"open")</f>
        <v>ok</v>
      </c>
      <c r="C537" s="72" t="s">
        <v>369</v>
      </c>
      <c r="D537" t="s">
        <v>2006</v>
      </c>
      <c r="E537" t="s">
        <v>2091</v>
      </c>
      <c r="F537" s="73" t="s">
        <v>2121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69">
        <v>45712</v>
      </c>
      <c r="O537" s="69">
        <v>45712</v>
      </c>
      <c r="P537" s="74" t="str">
        <f ca="1">IF(Proc[[#This Row],[DaysAgeing]]&gt;5,"yep","on track")</f>
        <v>yep</v>
      </c>
      <c r="Q537" s="3">
        <f ca="1">IF(Proc[[#This Row],[DateClosed]]="",ABS(NETWORKDAYS(Proc[[#This Row],[DateOpened]],TODAY()))-1,ABS(NETWORKDAYS(Proc[[#This Row],[DateOpened]],Proc[[#This Row],[DateClosed]]))-1)</f>
        <v>6</v>
      </c>
      <c r="R537" s="74" t="s">
        <v>538</v>
      </c>
      <c r="S537" s="73"/>
    </row>
    <row r="538" spans="1:19" hidden="1">
      <c r="A538" s="72" t="s">
        <v>1982</v>
      </c>
      <c r="B538" s="73" t="str">
        <f>IFERROR(VLOOKUP(Proc[[#This Row],[App]],Table2[],3,0),"open")</f>
        <v>ok</v>
      </c>
      <c r="C538" s="72" t="s">
        <v>369</v>
      </c>
      <c r="D538" t="s">
        <v>2007</v>
      </c>
      <c r="E538" t="s">
        <v>2091</v>
      </c>
      <c r="F538" s="73" t="s">
        <v>2121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69">
        <v>45712</v>
      </c>
      <c r="O538" s="69">
        <v>45712</v>
      </c>
      <c r="P538" s="74" t="str">
        <f ca="1">IF(Proc[[#This Row],[DaysAgeing]]&gt;5,"yep","on track")</f>
        <v>yep</v>
      </c>
      <c r="Q538" s="3">
        <f ca="1">IF(Proc[[#This Row],[DateClosed]]="",ABS(NETWORKDAYS(Proc[[#This Row],[DateOpened]],TODAY()))-1,ABS(NETWORKDAYS(Proc[[#This Row],[DateOpened]],Proc[[#This Row],[DateClosed]]))-1)</f>
        <v>6</v>
      </c>
      <c r="R538" s="74" t="s">
        <v>538</v>
      </c>
      <c r="S538" s="73"/>
    </row>
    <row r="539" spans="1:19" hidden="1">
      <c r="A539" s="72" t="s">
        <v>1982</v>
      </c>
      <c r="B539" s="73" t="str">
        <f>IFERROR(VLOOKUP(Proc[[#This Row],[App]],Table2[],3,0),"open")</f>
        <v>ok</v>
      </c>
      <c r="C539" s="72" t="s">
        <v>369</v>
      </c>
      <c r="D539" t="s">
        <v>2008</v>
      </c>
      <c r="E539" t="s">
        <v>2091</v>
      </c>
      <c r="F539" s="73" t="s">
        <v>2121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69">
        <v>45712</v>
      </c>
      <c r="O539" s="69">
        <v>45712</v>
      </c>
      <c r="P539" s="74" t="str">
        <f ca="1">IF(Proc[[#This Row],[DaysAgeing]]&gt;5,"yep","on track")</f>
        <v>yep</v>
      </c>
      <c r="Q539" s="3">
        <f ca="1">IF(Proc[[#This Row],[DateClosed]]="",ABS(NETWORKDAYS(Proc[[#This Row],[DateOpened]],TODAY()))-1,ABS(NETWORKDAYS(Proc[[#This Row],[DateOpened]],Proc[[#This Row],[DateClosed]]))-1)</f>
        <v>6</v>
      </c>
      <c r="R539" s="74" t="s">
        <v>538</v>
      </c>
      <c r="S539" s="73"/>
    </row>
    <row r="540" spans="1:19" hidden="1">
      <c r="A540" s="72" t="s">
        <v>1982</v>
      </c>
      <c r="B540" s="73" t="str">
        <f>IFERROR(VLOOKUP(Proc[[#This Row],[App]],Table2[],3,0),"open")</f>
        <v>ok</v>
      </c>
      <c r="C540" s="72" t="s">
        <v>377</v>
      </c>
      <c r="D540" t="s">
        <v>2009</v>
      </c>
      <c r="E540" t="s">
        <v>2091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2147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69">
        <v>45712</v>
      </c>
      <c r="O540" s="69">
        <v>45712</v>
      </c>
      <c r="P540" s="74" t="str">
        <f ca="1">IF(Proc[[#This Row],[DaysAgeing]]&gt;5,"yep","on track")</f>
        <v>yep</v>
      </c>
      <c r="Q540" s="3">
        <f ca="1">IF(Proc[[#This Row],[DateClosed]]="",ABS(NETWORKDAYS(Proc[[#This Row],[DateOpened]],TODAY()))-1,ABS(NETWORKDAYS(Proc[[#This Row],[DateOpened]],Proc[[#This Row],[DateClosed]]))-1)</f>
        <v>6</v>
      </c>
      <c r="R540" s="74" t="s">
        <v>538</v>
      </c>
      <c r="S540" s="73"/>
    </row>
    <row r="541" spans="1:19" hidden="1">
      <c r="A541" s="72" t="s">
        <v>1982</v>
      </c>
      <c r="B541" s="73" t="str">
        <f>IFERROR(VLOOKUP(Proc[[#This Row],[App]],Table2[],3,0),"open")</f>
        <v>ok</v>
      </c>
      <c r="C541" s="72" t="s">
        <v>369</v>
      </c>
      <c r="D541" t="s">
        <v>2010</v>
      </c>
      <c r="E541" t="s">
        <v>2091</v>
      </c>
      <c r="F541" s="73" t="s">
        <v>2121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69">
        <v>45712</v>
      </c>
      <c r="O541" s="69">
        <v>45712</v>
      </c>
      <c r="P541" s="74" t="str">
        <f ca="1">IF(Proc[[#This Row],[DaysAgeing]]&gt;5,"yep","on track")</f>
        <v>yep</v>
      </c>
      <c r="Q541" s="3">
        <f ca="1">IF(Proc[[#This Row],[DateClosed]]="",ABS(NETWORKDAYS(Proc[[#This Row],[DateOpened]],TODAY()))-1,ABS(NETWORKDAYS(Proc[[#This Row],[DateOpened]],Proc[[#This Row],[DateClosed]]))-1)</f>
        <v>6</v>
      </c>
      <c r="R541" s="74" t="s">
        <v>538</v>
      </c>
      <c r="S541" s="73"/>
    </row>
    <row r="542" spans="1:19" hidden="1">
      <c r="A542" s="72" t="s">
        <v>1982</v>
      </c>
      <c r="B542" s="73" t="str">
        <f>IFERROR(VLOOKUP(Proc[[#This Row],[App]],Table2[],3,0),"open")</f>
        <v>ok</v>
      </c>
      <c r="C542" s="72" t="s">
        <v>369</v>
      </c>
      <c r="D542" t="s">
        <v>2011</v>
      </c>
      <c r="E542" t="s">
        <v>2092</v>
      </c>
      <c r="F542" s="73" t="s">
        <v>2122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69">
        <v>45712</v>
      </c>
      <c r="O542" s="69">
        <v>45712</v>
      </c>
      <c r="P542" s="74" t="str">
        <f ca="1">IF(Proc[[#This Row],[DaysAgeing]]&gt;5,"yep","on track")</f>
        <v>yep</v>
      </c>
      <c r="Q542" s="3">
        <f ca="1">IF(Proc[[#This Row],[DateClosed]]="",ABS(NETWORKDAYS(Proc[[#This Row],[DateOpened]],TODAY()))-1,ABS(NETWORKDAYS(Proc[[#This Row],[DateOpened]],Proc[[#This Row],[DateClosed]]))-1)</f>
        <v>6</v>
      </c>
      <c r="R542" s="74" t="s">
        <v>538</v>
      </c>
      <c r="S542" s="73"/>
    </row>
    <row r="543" spans="1:19" hidden="1">
      <c r="A543" s="72" t="s">
        <v>1982</v>
      </c>
      <c r="B543" s="73" t="str">
        <f>IFERROR(VLOOKUP(Proc[[#This Row],[App]],Table2[],3,0),"open")</f>
        <v>ok</v>
      </c>
      <c r="C543" s="72" t="s">
        <v>369</v>
      </c>
      <c r="D543" t="s">
        <v>2012</v>
      </c>
      <c r="E543" t="s">
        <v>2092</v>
      </c>
      <c r="F543" s="73" t="s">
        <v>2122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69">
        <v>45712</v>
      </c>
      <c r="O543" s="69">
        <v>45712</v>
      </c>
      <c r="P543" s="74" t="str">
        <f ca="1">IF(Proc[[#This Row],[DaysAgeing]]&gt;5,"yep","on track")</f>
        <v>yep</v>
      </c>
      <c r="Q543" s="3">
        <f ca="1">IF(Proc[[#This Row],[DateClosed]]="",ABS(NETWORKDAYS(Proc[[#This Row],[DateOpened]],TODAY()))-1,ABS(NETWORKDAYS(Proc[[#This Row],[DateOpened]],Proc[[#This Row],[DateClosed]]))-1)</f>
        <v>6</v>
      </c>
      <c r="R543" s="74" t="s">
        <v>538</v>
      </c>
      <c r="S543" s="73"/>
    </row>
    <row r="544" spans="1:19" hidden="1">
      <c r="A544" s="72" t="s">
        <v>1982</v>
      </c>
      <c r="B544" s="73" t="str">
        <f>IFERROR(VLOOKUP(Proc[[#This Row],[App]],Table2[],3,0),"open")</f>
        <v>ok</v>
      </c>
      <c r="C544" s="72" t="s">
        <v>369</v>
      </c>
      <c r="D544" t="s">
        <v>2013</v>
      </c>
      <c r="E544" t="s">
        <v>2092</v>
      </c>
      <c r="F544" s="73" t="s">
        <v>2122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69">
        <v>45712</v>
      </c>
      <c r="O544" s="69">
        <v>45712</v>
      </c>
      <c r="P544" s="74" t="str">
        <f ca="1">IF(Proc[[#This Row],[DaysAgeing]]&gt;5,"yep","on track")</f>
        <v>yep</v>
      </c>
      <c r="Q544" s="3">
        <f ca="1">IF(Proc[[#This Row],[DateClosed]]="",ABS(NETWORKDAYS(Proc[[#This Row],[DateOpened]],TODAY()))-1,ABS(NETWORKDAYS(Proc[[#This Row],[DateOpened]],Proc[[#This Row],[DateClosed]]))-1)</f>
        <v>6</v>
      </c>
      <c r="R544" s="74" t="s">
        <v>538</v>
      </c>
      <c r="S544" s="73"/>
    </row>
    <row r="545" spans="1:19" hidden="1">
      <c r="A545" s="72" t="s">
        <v>1982</v>
      </c>
      <c r="B545" s="73" t="str">
        <f>IFERROR(VLOOKUP(Proc[[#This Row],[App]],Table2[],3,0),"open")</f>
        <v>ok</v>
      </c>
      <c r="C545" s="72" t="s">
        <v>369</v>
      </c>
      <c r="D545" t="s">
        <v>2014</v>
      </c>
      <c r="E545" t="s">
        <v>2092</v>
      </c>
      <c r="F545" s="73" t="s">
        <v>2122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69">
        <v>45712</v>
      </c>
      <c r="O545" s="69">
        <v>45712</v>
      </c>
      <c r="P545" s="74" t="str">
        <f ca="1">IF(Proc[[#This Row],[DaysAgeing]]&gt;5,"yep","on track")</f>
        <v>yep</v>
      </c>
      <c r="Q545" s="3">
        <f ca="1">IF(Proc[[#This Row],[DateClosed]]="",ABS(NETWORKDAYS(Proc[[#This Row],[DateOpened]],TODAY()))-1,ABS(NETWORKDAYS(Proc[[#This Row],[DateOpened]],Proc[[#This Row],[DateClosed]]))-1)</f>
        <v>6</v>
      </c>
      <c r="R545" s="74" t="s">
        <v>538</v>
      </c>
      <c r="S545" s="73"/>
    </row>
    <row r="546" spans="1:19" hidden="1">
      <c r="A546" s="72" t="s">
        <v>1982</v>
      </c>
      <c r="B546" s="73" t="str">
        <f>IFERROR(VLOOKUP(Proc[[#This Row],[App]],Table2[],3,0),"open")</f>
        <v>ok</v>
      </c>
      <c r="C546" s="72" t="s">
        <v>369</v>
      </c>
      <c r="D546" t="s">
        <v>2015</v>
      </c>
      <c r="E546" t="s">
        <v>2092</v>
      </c>
      <c r="F546" s="73" t="s">
        <v>2122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69">
        <v>45712</v>
      </c>
      <c r="O546" s="69">
        <v>45712</v>
      </c>
      <c r="P546" s="74" t="str">
        <f ca="1">IF(Proc[[#This Row],[DaysAgeing]]&gt;5,"yep","on track")</f>
        <v>yep</v>
      </c>
      <c r="Q546" s="3">
        <f ca="1">IF(Proc[[#This Row],[DateClosed]]="",ABS(NETWORKDAYS(Proc[[#This Row],[DateOpened]],TODAY()))-1,ABS(NETWORKDAYS(Proc[[#This Row],[DateOpened]],Proc[[#This Row],[DateClosed]]))-1)</f>
        <v>6</v>
      </c>
      <c r="R546" s="74" t="s">
        <v>538</v>
      </c>
      <c r="S546" s="73"/>
    </row>
    <row r="547" spans="1:19" hidden="1">
      <c r="A547" s="72" t="s">
        <v>1982</v>
      </c>
      <c r="B547" s="73" t="str">
        <f>IFERROR(VLOOKUP(Proc[[#This Row],[App]],Table2[],3,0),"open")</f>
        <v>ok</v>
      </c>
      <c r="C547" s="72" t="s">
        <v>369</v>
      </c>
      <c r="D547" t="s">
        <v>2016</v>
      </c>
      <c r="E547" t="s">
        <v>2092</v>
      </c>
      <c r="F547" s="73" t="s">
        <v>2122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69">
        <v>45712</v>
      </c>
      <c r="O547" s="69">
        <v>45712</v>
      </c>
      <c r="P547" s="74" t="str">
        <f ca="1">IF(Proc[[#This Row],[DaysAgeing]]&gt;5,"yep","on track")</f>
        <v>yep</v>
      </c>
      <c r="Q547" s="3">
        <f ca="1">IF(Proc[[#This Row],[DateClosed]]="",ABS(NETWORKDAYS(Proc[[#This Row],[DateOpened]],TODAY()))-1,ABS(NETWORKDAYS(Proc[[#This Row],[DateOpened]],Proc[[#This Row],[DateClosed]]))-1)</f>
        <v>6</v>
      </c>
      <c r="R547" s="74" t="s">
        <v>538</v>
      </c>
      <c r="S547" s="73"/>
    </row>
    <row r="548" spans="1:19" hidden="1">
      <c r="A548" s="72" t="s">
        <v>1982</v>
      </c>
      <c r="B548" s="73" t="str">
        <f>IFERROR(VLOOKUP(Proc[[#This Row],[App]],Table2[],3,0),"open")</f>
        <v>ok</v>
      </c>
      <c r="C548" s="72" t="s">
        <v>369</v>
      </c>
      <c r="D548" t="s">
        <v>2017</v>
      </c>
      <c r="E548" t="s">
        <v>2092</v>
      </c>
      <c r="F548" s="73" t="s">
        <v>2122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69">
        <v>45712</v>
      </c>
      <c r="O548" s="69">
        <v>45712</v>
      </c>
      <c r="P548" s="74" t="str">
        <f ca="1">IF(Proc[[#This Row],[DaysAgeing]]&gt;5,"yep","on track")</f>
        <v>yep</v>
      </c>
      <c r="Q548" s="3">
        <f ca="1">IF(Proc[[#This Row],[DateClosed]]="",ABS(NETWORKDAYS(Proc[[#This Row],[DateOpened]],TODAY()))-1,ABS(NETWORKDAYS(Proc[[#This Row],[DateOpened]],Proc[[#This Row],[DateClosed]]))-1)</f>
        <v>6</v>
      </c>
      <c r="R548" s="74" t="s">
        <v>538</v>
      </c>
      <c r="S548" s="73"/>
    </row>
    <row r="549" spans="1:19" hidden="1">
      <c r="A549" s="72" t="s">
        <v>1982</v>
      </c>
      <c r="B549" s="73" t="str">
        <f>IFERROR(VLOOKUP(Proc[[#This Row],[App]],Table2[],3,0),"open")</f>
        <v>ok</v>
      </c>
      <c r="C549" s="72" t="s">
        <v>369</v>
      </c>
      <c r="D549" t="s">
        <v>2018</v>
      </c>
      <c r="E549" t="s">
        <v>2093</v>
      </c>
      <c r="F549" s="73" t="s">
        <v>2123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69">
        <v>45712</v>
      </c>
      <c r="O549" s="69">
        <v>45712</v>
      </c>
      <c r="P549" s="74" t="str">
        <f ca="1">IF(Proc[[#This Row],[DaysAgeing]]&gt;5,"yep","on track")</f>
        <v>yep</v>
      </c>
      <c r="Q549" s="3">
        <f ca="1">IF(Proc[[#This Row],[DateClosed]]="",ABS(NETWORKDAYS(Proc[[#This Row],[DateOpened]],TODAY()))-1,ABS(NETWORKDAYS(Proc[[#This Row],[DateOpened]],Proc[[#This Row],[DateClosed]]))-1)</f>
        <v>6</v>
      </c>
      <c r="R549" s="74" t="s">
        <v>538</v>
      </c>
      <c r="S549" s="73"/>
    </row>
    <row r="550" spans="1:19" hidden="1">
      <c r="A550" s="72" t="s">
        <v>1982</v>
      </c>
      <c r="B550" s="73" t="str">
        <f>IFERROR(VLOOKUP(Proc[[#This Row],[App]],Table2[],3,0),"open")</f>
        <v>ok</v>
      </c>
      <c r="C550" s="72" t="s">
        <v>369</v>
      </c>
      <c r="D550" t="s">
        <v>2019</v>
      </c>
      <c r="E550" t="s">
        <v>2093</v>
      </c>
      <c r="F550" s="73" t="s">
        <v>2123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69">
        <v>45712</v>
      </c>
      <c r="O550" s="69">
        <v>45712</v>
      </c>
      <c r="P550" s="74" t="str">
        <f ca="1">IF(Proc[[#This Row],[DaysAgeing]]&gt;5,"yep","on track")</f>
        <v>yep</v>
      </c>
      <c r="Q550" s="3">
        <f ca="1">IF(Proc[[#This Row],[DateClosed]]="",ABS(NETWORKDAYS(Proc[[#This Row],[DateOpened]],TODAY()))-1,ABS(NETWORKDAYS(Proc[[#This Row],[DateOpened]],Proc[[#This Row],[DateClosed]]))-1)</f>
        <v>6</v>
      </c>
      <c r="R550" s="74" t="s">
        <v>538</v>
      </c>
      <c r="S550" s="73"/>
    </row>
    <row r="551" spans="1:19" hidden="1">
      <c r="A551" s="72" t="s">
        <v>1982</v>
      </c>
      <c r="B551" s="73" t="str">
        <f>IFERROR(VLOOKUP(Proc[[#This Row],[App]],Table2[],3,0),"open")</f>
        <v>ok</v>
      </c>
      <c r="C551" s="72" t="s">
        <v>369</v>
      </c>
      <c r="D551" t="s">
        <v>2020</v>
      </c>
      <c r="E551" t="s">
        <v>2093</v>
      </c>
      <c r="F551" s="73" t="s">
        <v>2123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69">
        <v>45712</v>
      </c>
      <c r="O551" s="69">
        <v>45712</v>
      </c>
      <c r="P551" s="74" t="str">
        <f ca="1">IF(Proc[[#This Row],[DaysAgeing]]&gt;5,"yep","on track")</f>
        <v>yep</v>
      </c>
      <c r="Q551" s="3">
        <f ca="1">IF(Proc[[#This Row],[DateClosed]]="",ABS(NETWORKDAYS(Proc[[#This Row],[DateOpened]],TODAY()))-1,ABS(NETWORKDAYS(Proc[[#This Row],[DateOpened]],Proc[[#This Row],[DateClosed]]))-1)</f>
        <v>6</v>
      </c>
      <c r="R551" s="74" t="s">
        <v>538</v>
      </c>
      <c r="S551" s="73"/>
    </row>
    <row r="552" spans="1:19" hidden="1">
      <c r="A552" s="72" t="s">
        <v>1982</v>
      </c>
      <c r="B552" s="73" t="str">
        <f>IFERROR(VLOOKUP(Proc[[#This Row],[App]],Table2[],3,0),"open")</f>
        <v>ok</v>
      </c>
      <c r="C552" s="72" t="s">
        <v>369</v>
      </c>
      <c r="D552" t="s">
        <v>2021</v>
      </c>
      <c r="E552" t="s">
        <v>2093</v>
      </c>
      <c r="F552" s="73" t="s">
        <v>2123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69">
        <v>45712</v>
      </c>
      <c r="O552" s="69">
        <v>45712</v>
      </c>
      <c r="P552" s="74" t="str">
        <f ca="1">IF(Proc[[#This Row],[DaysAgeing]]&gt;5,"yep","on track")</f>
        <v>yep</v>
      </c>
      <c r="Q552" s="3">
        <f ca="1">IF(Proc[[#This Row],[DateClosed]]="",ABS(NETWORKDAYS(Proc[[#This Row],[DateOpened]],TODAY()))-1,ABS(NETWORKDAYS(Proc[[#This Row],[DateOpened]],Proc[[#This Row],[DateClosed]]))-1)</f>
        <v>6</v>
      </c>
      <c r="R552" s="74" t="s">
        <v>538</v>
      </c>
      <c r="S552" s="73"/>
    </row>
    <row r="553" spans="1:19" hidden="1">
      <c r="A553" s="72" t="s">
        <v>1982</v>
      </c>
      <c r="B553" s="73" t="str">
        <f>IFERROR(VLOOKUP(Proc[[#This Row],[App]],Table2[],3,0),"open")</f>
        <v>ok</v>
      </c>
      <c r="C553" s="72" t="s">
        <v>369</v>
      </c>
      <c r="D553" t="s">
        <v>2022</v>
      </c>
      <c r="E553" t="s">
        <v>2093</v>
      </c>
      <c r="F553" s="73" t="s">
        <v>2123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69">
        <v>45712</v>
      </c>
      <c r="O553" s="69">
        <v>45712</v>
      </c>
      <c r="P553" s="74" t="str">
        <f ca="1">IF(Proc[[#This Row],[DaysAgeing]]&gt;5,"yep","on track")</f>
        <v>yep</v>
      </c>
      <c r="Q553" s="3">
        <f ca="1">IF(Proc[[#This Row],[DateClosed]]="",ABS(NETWORKDAYS(Proc[[#This Row],[DateOpened]],TODAY()))-1,ABS(NETWORKDAYS(Proc[[#This Row],[DateOpened]],Proc[[#This Row],[DateClosed]]))-1)</f>
        <v>6</v>
      </c>
      <c r="R553" s="74" t="s">
        <v>538</v>
      </c>
      <c r="S553" s="73"/>
    </row>
    <row r="554" spans="1:19" hidden="1">
      <c r="A554" s="72" t="s">
        <v>1982</v>
      </c>
      <c r="B554" s="73" t="str">
        <f>IFERROR(VLOOKUP(Proc[[#This Row],[App]],Table2[],3,0),"open")</f>
        <v>ok</v>
      </c>
      <c r="C554" s="72" t="s">
        <v>369</v>
      </c>
      <c r="D554" t="s">
        <v>2023</v>
      </c>
      <c r="E554" t="s">
        <v>2093</v>
      </c>
      <c r="F554" s="73" t="s">
        <v>2123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69">
        <v>45712</v>
      </c>
      <c r="O554" s="69">
        <v>45712</v>
      </c>
      <c r="P554" s="74" t="str">
        <f ca="1">IF(Proc[[#This Row],[DaysAgeing]]&gt;5,"yep","on track")</f>
        <v>yep</v>
      </c>
      <c r="Q554" s="3">
        <f ca="1">IF(Proc[[#This Row],[DateClosed]]="",ABS(NETWORKDAYS(Proc[[#This Row],[DateOpened]],TODAY()))-1,ABS(NETWORKDAYS(Proc[[#This Row],[DateOpened]],Proc[[#This Row],[DateClosed]]))-1)</f>
        <v>6</v>
      </c>
      <c r="R554" s="74" t="s">
        <v>538</v>
      </c>
      <c r="S554" s="73"/>
    </row>
    <row r="555" spans="1:19" hidden="1">
      <c r="A555" s="72" t="s">
        <v>1982</v>
      </c>
      <c r="B555" s="73" t="str">
        <f>IFERROR(VLOOKUP(Proc[[#This Row],[App]],Table2[],3,0),"open")</f>
        <v>ok</v>
      </c>
      <c r="C555" s="72" t="s">
        <v>369</v>
      </c>
      <c r="D555" t="s">
        <v>2024</v>
      </c>
      <c r="E555" t="s">
        <v>2093</v>
      </c>
      <c r="F555" s="73" t="s">
        <v>2123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69">
        <v>45712</v>
      </c>
      <c r="O555" s="69">
        <v>45712</v>
      </c>
      <c r="P555" s="74" t="str">
        <f ca="1">IF(Proc[[#This Row],[DaysAgeing]]&gt;5,"yep","on track")</f>
        <v>yep</v>
      </c>
      <c r="Q555" s="3">
        <f ca="1">IF(Proc[[#This Row],[DateClosed]]="",ABS(NETWORKDAYS(Proc[[#This Row],[DateOpened]],TODAY()))-1,ABS(NETWORKDAYS(Proc[[#This Row],[DateOpened]],Proc[[#This Row],[DateClosed]]))-1)</f>
        <v>6</v>
      </c>
      <c r="R555" s="74" t="s">
        <v>538</v>
      </c>
      <c r="S555" s="73"/>
    </row>
    <row r="556" spans="1:19" hidden="1">
      <c r="A556" s="72" t="s">
        <v>1982</v>
      </c>
      <c r="B556" s="73" t="str">
        <f>IFERROR(VLOOKUP(Proc[[#This Row],[App]],Table2[],3,0),"open")</f>
        <v>ok</v>
      </c>
      <c r="C556" s="72" t="s">
        <v>369</v>
      </c>
      <c r="D556" t="s">
        <v>2025</v>
      </c>
      <c r="E556" t="s">
        <v>2093</v>
      </c>
      <c r="F556" s="73" t="s">
        <v>2123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69">
        <v>45712</v>
      </c>
      <c r="O556" s="69">
        <v>45712</v>
      </c>
      <c r="P556" s="74" t="str">
        <f ca="1">IF(Proc[[#This Row],[DaysAgeing]]&gt;5,"yep","on track")</f>
        <v>yep</v>
      </c>
      <c r="Q556" s="3">
        <f ca="1">IF(Proc[[#This Row],[DateClosed]]="",ABS(NETWORKDAYS(Proc[[#This Row],[DateOpened]],TODAY()))-1,ABS(NETWORKDAYS(Proc[[#This Row],[DateOpened]],Proc[[#This Row],[DateClosed]]))-1)</f>
        <v>6</v>
      </c>
      <c r="R556" s="74" t="s">
        <v>538</v>
      </c>
      <c r="S556" s="73"/>
    </row>
    <row r="557" spans="1:19" hidden="1">
      <c r="A557" s="72" t="s">
        <v>1982</v>
      </c>
      <c r="B557" s="73" t="str">
        <f>IFERROR(VLOOKUP(Proc[[#This Row],[App]],Table2[],3,0),"open")</f>
        <v>ok</v>
      </c>
      <c r="C557" s="72" t="s">
        <v>369</v>
      </c>
      <c r="D557" t="s">
        <v>2026</v>
      </c>
      <c r="E557" t="s">
        <v>2093</v>
      </c>
      <c r="F557" s="73" t="s">
        <v>2123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69">
        <v>45712</v>
      </c>
      <c r="O557" s="69">
        <v>45712</v>
      </c>
      <c r="P557" s="74" t="str">
        <f ca="1">IF(Proc[[#This Row],[DaysAgeing]]&gt;5,"yep","on track")</f>
        <v>yep</v>
      </c>
      <c r="Q557" s="3">
        <f ca="1">IF(Proc[[#This Row],[DateClosed]]="",ABS(NETWORKDAYS(Proc[[#This Row],[DateOpened]],TODAY()))-1,ABS(NETWORKDAYS(Proc[[#This Row],[DateOpened]],Proc[[#This Row],[DateClosed]]))-1)</f>
        <v>6</v>
      </c>
      <c r="R557" s="74" t="s">
        <v>538</v>
      </c>
      <c r="S557" s="73"/>
    </row>
    <row r="558" spans="1:19" hidden="1">
      <c r="A558" s="72" t="s">
        <v>1982</v>
      </c>
      <c r="B558" s="73" t="str">
        <f>IFERROR(VLOOKUP(Proc[[#This Row],[App]],Table2[],3,0),"open")</f>
        <v>ok</v>
      </c>
      <c r="C558" s="72" t="s">
        <v>369</v>
      </c>
      <c r="D558" t="s">
        <v>2027</v>
      </c>
      <c r="E558" t="s">
        <v>2093</v>
      </c>
      <c r="F558" s="73" t="s">
        <v>2123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69">
        <v>45712</v>
      </c>
      <c r="O558" s="69">
        <v>45712</v>
      </c>
      <c r="P558" s="74" t="str">
        <f ca="1">IF(Proc[[#This Row],[DaysAgeing]]&gt;5,"yep","on track")</f>
        <v>yep</v>
      </c>
      <c r="Q558" s="3">
        <f ca="1">IF(Proc[[#This Row],[DateClosed]]="",ABS(NETWORKDAYS(Proc[[#This Row],[DateOpened]],TODAY()))-1,ABS(NETWORKDAYS(Proc[[#This Row],[DateOpened]],Proc[[#This Row],[DateClosed]]))-1)</f>
        <v>6</v>
      </c>
      <c r="R558" s="74" t="s">
        <v>538</v>
      </c>
      <c r="S558" s="73"/>
    </row>
    <row r="559" spans="1:19" hidden="1">
      <c r="A559" s="72" t="s">
        <v>1982</v>
      </c>
      <c r="B559" s="73" t="str">
        <f>IFERROR(VLOOKUP(Proc[[#This Row],[App]],Table2[],3,0),"open")</f>
        <v>ok</v>
      </c>
      <c r="C559" s="72" t="s">
        <v>369</v>
      </c>
      <c r="D559" t="s">
        <v>2028</v>
      </c>
      <c r="E559" t="s">
        <v>2093</v>
      </c>
      <c r="F559" s="73" t="s">
        <v>2123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69">
        <v>45712</v>
      </c>
      <c r="O559" s="69">
        <v>45712</v>
      </c>
      <c r="P559" s="74" t="str">
        <f ca="1">IF(Proc[[#This Row],[DaysAgeing]]&gt;5,"yep","on track")</f>
        <v>yep</v>
      </c>
      <c r="Q559" s="3">
        <f ca="1">IF(Proc[[#This Row],[DateClosed]]="",ABS(NETWORKDAYS(Proc[[#This Row],[DateOpened]],TODAY()))-1,ABS(NETWORKDAYS(Proc[[#This Row],[DateOpened]],Proc[[#This Row],[DateClosed]]))-1)</f>
        <v>6</v>
      </c>
      <c r="R559" s="74" t="s">
        <v>538</v>
      </c>
      <c r="S559" s="73"/>
    </row>
    <row r="560" spans="1:19" hidden="1">
      <c r="A560" s="72" t="s">
        <v>1982</v>
      </c>
      <c r="B560" s="73" t="str">
        <f>IFERROR(VLOOKUP(Proc[[#This Row],[App]],Table2[],3,0),"open")</f>
        <v>ok</v>
      </c>
      <c r="C560" s="72" t="s">
        <v>369</v>
      </c>
      <c r="D560" t="s">
        <v>2029</v>
      </c>
      <c r="E560" t="s">
        <v>2094</v>
      </c>
      <c r="F560" s="73" t="s">
        <v>2124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69">
        <v>45712</v>
      </c>
      <c r="O560" s="69">
        <v>45712</v>
      </c>
      <c r="P560" s="74" t="str">
        <f ca="1">IF(Proc[[#This Row],[DaysAgeing]]&gt;5,"yep","on track")</f>
        <v>yep</v>
      </c>
      <c r="Q560" s="3">
        <f ca="1">IF(Proc[[#This Row],[DateClosed]]="",ABS(NETWORKDAYS(Proc[[#This Row],[DateOpened]],TODAY()))-1,ABS(NETWORKDAYS(Proc[[#This Row],[DateOpened]],Proc[[#This Row],[DateClosed]]))-1)</f>
        <v>6</v>
      </c>
      <c r="R560" s="74" t="s">
        <v>538</v>
      </c>
      <c r="S560" s="73"/>
    </row>
    <row r="561" spans="1:19" hidden="1">
      <c r="A561" s="72" t="s">
        <v>1982</v>
      </c>
      <c r="B561" s="73" t="str">
        <f>IFERROR(VLOOKUP(Proc[[#This Row],[App]],Table2[],3,0),"open")</f>
        <v>ok</v>
      </c>
      <c r="C561" s="72" t="s">
        <v>369</v>
      </c>
      <c r="D561" t="s">
        <v>2030</v>
      </c>
      <c r="E561" t="s">
        <v>2094</v>
      </c>
      <c r="F561" s="73" t="s">
        <v>2124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69">
        <v>45712</v>
      </c>
      <c r="O561" s="69">
        <v>45712</v>
      </c>
      <c r="P561" s="74" t="str">
        <f ca="1">IF(Proc[[#This Row],[DaysAgeing]]&gt;5,"yep","on track")</f>
        <v>yep</v>
      </c>
      <c r="Q561" s="3">
        <f ca="1">IF(Proc[[#This Row],[DateClosed]]="",ABS(NETWORKDAYS(Proc[[#This Row],[DateOpened]],TODAY()))-1,ABS(NETWORKDAYS(Proc[[#This Row],[DateOpened]],Proc[[#This Row],[DateClosed]]))-1)</f>
        <v>6</v>
      </c>
      <c r="R561" s="74" t="s">
        <v>538</v>
      </c>
      <c r="S561" s="73"/>
    </row>
    <row r="562" spans="1:19" hidden="1">
      <c r="A562" s="72" t="s">
        <v>1982</v>
      </c>
      <c r="B562" s="73" t="str">
        <f>IFERROR(VLOOKUP(Proc[[#This Row],[App]],Table2[],3,0),"open")</f>
        <v>ok</v>
      </c>
      <c r="C562" s="72" t="s">
        <v>369</v>
      </c>
      <c r="D562" t="s">
        <v>2031</v>
      </c>
      <c r="E562" t="s">
        <v>2094</v>
      </c>
      <c r="F562" s="73" t="s">
        <v>2124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69">
        <v>45712</v>
      </c>
      <c r="O562" s="69">
        <v>45712</v>
      </c>
      <c r="P562" s="74" t="str">
        <f ca="1">IF(Proc[[#This Row],[DaysAgeing]]&gt;5,"yep","on track")</f>
        <v>yep</v>
      </c>
      <c r="Q562" s="3">
        <f ca="1">IF(Proc[[#This Row],[DateClosed]]="",ABS(NETWORKDAYS(Proc[[#This Row],[DateOpened]],TODAY()))-1,ABS(NETWORKDAYS(Proc[[#This Row],[DateOpened]],Proc[[#This Row],[DateClosed]]))-1)</f>
        <v>6</v>
      </c>
      <c r="R562" s="74" t="s">
        <v>538</v>
      </c>
      <c r="S562" s="73"/>
    </row>
    <row r="563" spans="1:19" hidden="1">
      <c r="A563" s="72" t="s">
        <v>1982</v>
      </c>
      <c r="B563" s="73" t="str">
        <f>IFERROR(VLOOKUP(Proc[[#This Row],[App]],Table2[],3,0),"open")</f>
        <v>ok</v>
      </c>
      <c r="C563" s="72" t="s">
        <v>369</v>
      </c>
      <c r="D563" t="s">
        <v>2032</v>
      </c>
      <c r="E563" t="s">
        <v>2094</v>
      </c>
      <c r="F563" s="73" t="s">
        <v>2124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69">
        <v>45712</v>
      </c>
      <c r="O563" s="69">
        <v>45712</v>
      </c>
      <c r="P563" s="74" t="str">
        <f ca="1">IF(Proc[[#This Row],[DaysAgeing]]&gt;5,"yep","on track")</f>
        <v>yep</v>
      </c>
      <c r="Q563" s="3">
        <f ca="1">IF(Proc[[#This Row],[DateClosed]]="",ABS(NETWORKDAYS(Proc[[#This Row],[DateOpened]],TODAY()))-1,ABS(NETWORKDAYS(Proc[[#This Row],[DateOpened]],Proc[[#This Row],[DateClosed]]))-1)</f>
        <v>6</v>
      </c>
      <c r="R563" s="74" t="s">
        <v>538</v>
      </c>
      <c r="S563" s="73"/>
    </row>
    <row r="564" spans="1:19" hidden="1">
      <c r="A564" s="72" t="s">
        <v>1982</v>
      </c>
      <c r="B564" s="73" t="str">
        <f>IFERROR(VLOOKUP(Proc[[#This Row],[App]],Table2[],3,0),"open")</f>
        <v>ok</v>
      </c>
      <c r="C564" s="72" t="s">
        <v>369</v>
      </c>
      <c r="D564" t="s">
        <v>2033</v>
      </c>
      <c r="E564" t="s">
        <v>2094</v>
      </c>
      <c r="F564" s="73" t="s">
        <v>2124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69">
        <v>45712</v>
      </c>
      <c r="O564" s="69">
        <v>45712</v>
      </c>
      <c r="P564" s="74" t="str">
        <f ca="1">IF(Proc[[#This Row],[DaysAgeing]]&gt;5,"yep","on track")</f>
        <v>yep</v>
      </c>
      <c r="Q564" s="3">
        <f ca="1">IF(Proc[[#This Row],[DateClosed]]="",ABS(NETWORKDAYS(Proc[[#This Row],[DateOpened]],TODAY()))-1,ABS(NETWORKDAYS(Proc[[#This Row],[DateOpened]],Proc[[#This Row],[DateClosed]]))-1)</f>
        <v>6</v>
      </c>
      <c r="R564" s="74" t="s">
        <v>538</v>
      </c>
      <c r="S564" s="73"/>
    </row>
    <row r="565" spans="1:19" hidden="1">
      <c r="A565" s="72" t="s">
        <v>1982</v>
      </c>
      <c r="B565" s="73" t="str">
        <f>IFERROR(VLOOKUP(Proc[[#This Row],[App]],Table2[],3,0),"open")</f>
        <v>ok</v>
      </c>
      <c r="C565" s="72" t="s">
        <v>369</v>
      </c>
      <c r="D565" t="s">
        <v>2034</v>
      </c>
      <c r="E565" t="s">
        <v>2095</v>
      </c>
      <c r="F565" s="73" t="s">
        <v>2125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69">
        <v>45712</v>
      </c>
      <c r="O565" s="69">
        <v>45712</v>
      </c>
      <c r="P565" s="74" t="str">
        <f ca="1">IF(Proc[[#This Row],[DaysAgeing]]&gt;5,"yep","on track")</f>
        <v>yep</v>
      </c>
      <c r="Q565" s="3">
        <f ca="1">IF(Proc[[#This Row],[DateClosed]]="",ABS(NETWORKDAYS(Proc[[#This Row],[DateOpened]],TODAY()))-1,ABS(NETWORKDAYS(Proc[[#This Row],[DateOpened]],Proc[[#This Row],[DateClosed]]))-1)</f>
        <v>6</v>
      </c>
      <c r="R565" s="74" t="s">
        <v>538</v>
      </c>
      <c r="S565" s="73"/>
    </row>
    <row r="566" spans="1:19" hidden="1">
      <c r="A566" s="72" t="s">
        <v>1982</v>
      </c>
      <c r="B566" s="73" t="str">
        <f>IFERROR(VLOOKUP(Proc[[#This Row],[App]],Table2[],3,0),"open")</f>
        <v>ok</v>
      </c>
      <c r="C566" s="72" t="s">
        <v>369</v>
      </c>
      <c r="D566" t="s">
        <v>2035</v>
      </c>
      <c r="E566" t="s">
        <v>2095</v>
      </c>
      <c r="F566" s="73" t="s">
        <v>2125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69">
        <v>45712</v>
      </c>
      <c r="O566" s="69">
        <v>45712</v>
      </c>
      <c r="P566" s="74" t="str">
        <f ca="1">IF(Proc[[#This Row],[DaysAgeing]]&gt;5,"yep","on track")</f>
        <v>yep</v>
      </c>
      <c r="Q566" s="3">
        <f ca="1">IF(Proc[[#This Row],[DateClosed]]="",ABS(NETWORKDAYS(Proc[[#This Row],[DateOpened]],TODAY()))-1,ABS(NETWORKDAYS(Proc[[#This Row],[DateOpened]],Proc[[#This Row],[DateClosed]]))-1)</f>
        <v>6</v>
      </c>
      <c r="R566" s="74" t="s">
        <v>538</v>
      </c>
      <c r="S566" s="73"/>
    </row>
    <row r="567" spans="1:19" hidden="1">
      <c r="A567" s="72" t="s">
        <v>1982</v>
      </c>
      <c r="B567" s="73" t="str">
        <f>IFERROR(VLOOKUP(Proc[[#This Row],[App]],Table2[],3,0),"open")</f>
        <v>ok</v>
      </c>
      <c r="C567" s="72" t="s">
        <v>369</v>
      </c>
      <c r="D567" t="s">
        <v>2036</v>
      </c>
      <c r="E567" t="s">
        <v>2095</v>
      </c>
      <c r="F567" s="73" t="s">
        <v>2125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69">
        <v>45712</v>
      </c>
      <c r="O567" s="69">
        <v>45712</v>
      </c>
      <c r="P567" s="74" t="str">
        <f ca="1">IF(Proc[[#This Row],[DaysAgeing]]&gt;5,"yep","on track")</f>
        <v>yep</v>
      </c>
      <c r="Q567" s="3">
        <f ca="1">IF(Proc[[#This Row],[DateClosed]]="",ABS(NETWORKDAYS(Proc[[#This Row],[DateOpened]],TODAY()))-1,ABS(NETWORKDAYS(Proc[[#This Row],[DateOpened]],Proc[[#This Row],[DateClosed]]))-1)</f>
        <v>6</v>
      </c>
      <c r="R567" s="74" t="s">
        <v>538</v>
      </c>
      <c r="S567" s="73"/>
    </row>
    <row r="568" spans="1:19" hidden="1">
      <c r="A568" s="72" t="s">
        <v>1982</v>
      </c>
      <c r="B568" s="73" t="str">
        <f>IFERROR(VLOOKUP(Proc[[#This Row],[App]],Table2[],3,0),"open")</f>
        <v>ok</v>
      </c>
      <c r="C568" s="72" t="s">
        <v>369</v>
      </c>
      <c r="D568" t="s">
        <v>2037</v>
      </c>
      <c r="E568" t="s">
        <v>2095</v>
      </c>
      <c r="F568" s="73" t="s">
        <v>2125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69">
        <v>45712</v>
      </c>
      <c r="O568" s="69">
        <v>45712</v>
      </c>
      <c r="P568" s="74" t="str">
        <f ca="1">IF(Proc[[#This Row],[DaysAgeing]]&gt;5,"yep","on track")</f>
        <v>yep</v>
      </c>
      <c r="Q568" s="3">
        <f ca="1">IF(Proc[[#This Row],[DateClosed]]="",ABS(NETWORKDAYS(Proc[[#This Row],[DateOpened]],TODAY()))-1,ABS(NETWORKDAYS(Proc[[#This Row],[DateOpened]],Proc[[#This Row],[DateClosed]]))-1)</f>
        <v>6</v>
      </c>
      <c r="R568" s="74" t="s">
        <v>538</v>
      </c>
      <c r="S568" s="73"/>
    </row>
    <row r="569" spans="1:19" hidden="1">
      <c r="A569" s="72" t="s">
        <v>1982</v>
      </c>
      <c r="B569" s="73" t="str">
        <f>IFERROR(VLOOKUP(Proc[[#This Row],[App]],Table2[],3,0),"open")</f>
        <v>ok</v>
      </c>
      <c r="C569" s="72" t="s">
        <v>369</v>
      </c>
      <c r="D569" t="s">
        <v>2038</v>
      </c>
      <c r="E569" t="s">
        <v>2095</v>
      </c>
      <c r="F569" s="73" t="s">
        <v>2125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69">
        <v>45712</v>
      </c>
      <c r="O569" s="69">
        <v>45712</v>
      </c>
      <c r="P569" s="74" t="str">
        <f ca="1">IF(Proc[[#This Row],[DaysAgeing]]&gt;5,"yep","on track")</f>
        <v>yep</v>
      </c>
      <c r="Q569" s="3">
        <f ca="1">IF(Proc[[#This Row],[DateClosed]]="",ABS(NETWORKDAYS(Proc[[#This Row],[DateOpened]],TODAY()))-1,ABS(NETWORKDAYS(Proc[[#This Row],[DateOpened]],Proc[[#This Row],[DateClosed]]))-1)</f>
        <v>6</v>
      </c>
      <c r="R569" s="74" t="s">
        <v>538</v>
      </c>
      <c r="S569" s="73"/>
    </row>
    <row r="570" spans="1:19" hidden="1">
      <c r="A570" s="72" t="s">
        <v>1982</v>
      </c>
      <c r="B570" s="73" t="str">
        <f>IFERROR(VLOOKUP(Proc[[#This Row],[App]],Table2[],3,0),"open")</f>
        <v>ok</v>
      </c>
      <c r="C570" s="72" t="s">
        <v>369</v>
      </c>
      <c r="D570" t="s">
        <v>2039</v>
      </c>
      <c r="E570" t="s">
        <v>2095</v>
      </c>
      <c r="F570" s="73" t="s">
        <v>2125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69">
        <v>45712</v>
      </c>
      <c r="O570" s="69">
        <v>45712</v>
      </c>
      <c r="P570" s="74" t="str">
        <f ca="1">IF(Proc[[#This Row],[DaysAgeing]]&gt;5,"yep","on track")</f>
        <v>yep</v>
      </c>
      <c r="Q570" s="3">
        <f ca="1">IF(Proc[[#This Row],[DateClosed]]="",ABS(NETWORKDAYS(Proc[[#This Row],[DateOpened]],TODAY()))-1,ABS(NETWORKDAYS(Proc[[#This Row],[DateOpened]],Proc[[#This Row],[DateClosed]]))-1)</f>
        <v>6</v>
      </c>
      <c r="R570" s="74" t="s">
        <v>538</v>
      </c>
      <c r="S570" s="73"/>
    </row>
    <row r="571" spans="1:19" hidden="1">
      <c r="A571" s="72" t="s">
        <v>1982</v>
      </c>
      <c r="B571" s="73" t="str">
        <f>IFERROR(VLOOKUP(Proc[[#This Row],[App]],Table2[],3,0),"open")</f>
        <v>ok</v>
      </c>
      <c r="C571" s="72" t="s">
        <v>369</v>
      </c>
      <c r="D571" t="s">
        <v>2040</v>
      </c>
      <c r="E571" t="s">
        <v>2095</v>
      </c>
      <c r="F571" s="73" t="s">
        <v>2125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69">
        <v>45712</v>
      </c>
      <c r="O571" s="69">
        <v>45712</v>
      </c>
      <c r="P571" s="74" t="str">
        <f ca="1">IF(Proc[[#This Row],[DaysAgeing]]&gt;5,"yep","on track")</f>
        <v>yep</v>
      </c>
      <c r="Q571" s="3">
        <f ca="1">IF(Proc[[#This Row],[DateClosed]]="",ABS(NETWORKDAYS(Proc[[#This Row],[DateOpened]],TODAY()))-1,ABS(NETWORKDAYS(Proc[[#This Row],[DateOpened]],Proc[[#This Row],[DateClosed]]))-1)</f>
        <v>6</v>
      </c>
      <c r="R571" s="74" t="s">
        <v>538</v>
      </c>
      <c r="S571" s="73"/>
    </row>
    <row r="572" spans="1:19" hidden="1">
      <c r="A572" s="72" t="s">
        <v>1982</v>
      </c>
      <c r="B572" s="73" t="str">
        <f>IFERROR(VLOOKUP(Proc[[#This Row],[App]],Table2[],3,0),"open")</f>
        <v>ok</v>
      </c>
      <c r="C572" s="72" t="s">
        <v>369</v>
      </c>
      <c r="D572" t="s">
        <v>2041</v>
      </c>
      <c r="E572" t="s">
        <v>2095</v>
      </c>
      <c r="F572" s="73" t="s">
        <v>2125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69">
        <v>45712</v>
      </c>
      <c r="O572" s="69">
        <v>45712</v>
      </c>
      <c r="P572" s="74" t="str">
        <f ca="1">IF(Proc[[#This Row],[DaysAgeing]]&gt;5,"yep","on track")</f>
        <v>yep</v>
      </c>
      <c r="Q572" s="3">
        <f ca="1">IF(Proc[[#This Row],[DateClosed]]="",ABS(NETWORKDAYS(Proc[[#This Row],[DateOpened]],TODAY()))-1,ABS(NETWORKDAYS(Proc[[#This Row],[DateOpened]],Proc[[#This Row],[DateClosed]]))-1)</f>
        <v>6</v>
      </c>
      <c r="R572" s="74" t="s">
        <v>538</v>
      </c>
      <c r="S572" s="73"/>
    </row>
    <row r="573" spans="1:19" hidden="1">
      <c r="A573" s="72" t="s">
        <v>1982</v>
      </c>
      <c r="B573" s="73" t="str">
        <f>IFERROR(VLOOKUP(Proc[[#This Row],[App]],Table2[],3,0),"open")</f>
        <v>ok</v>
      </c>
      <c r="C573" s="72" t="s">
        <v>369</v>
      </c>
      <c r="D573" t="s">
        <v>2042</v>
      </c>
      <c r="E573" t="s">
        <v>2095</v>
      </c>
      <c r="F573" s="73" t="s">
        <v>2125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69">
        <v>45712</v>
      </c>
      <c r="O573" s="69">
        <v>45712</v>
      </c>
      <c r="P573" s="74" t="str">
        <f ca="1">IF(Proc[[#This Row],[DaysAgeing]]&gt;5,"yep","on track")</f>
        <v>yep</v>
      </c>
      <c r="Q573" s="3">
        <f ca="1">IF(Proc[[#This Row],[DateClosed]]="",ABS(NETWORKDAYS(Proc[[#This Row],[DateOpened]],TODAY()))-1,ABS(NETWORKDAYS(Proc[[#This Row],[DateOpened]],Proc[[#This Row],[DateClosed]]))-1)</f>
        <v>6</v>
      </c>
      <c r="R573" s="74" t="s">
        <v>538</v>
      </c>
      <c r="S573" s="73"/>
    </row>
    <row r="574" spans="1:19" hidden="1">
      <c r="A574" s="72" t="s">
        <v>1982</v>
      </c>
      <c r="B574" s="73" t="str">
        <f>IFERROR(VLOOKUP(Proc[[#This Row],[App]],Table2[],3,0),"open")</f>
        <v>ok</v>
      </c>
      <c r="C574" s="72" t="s">
        <v>369</v>
      </c>
      <c r="D574" t="s">
        <v>2043</v>
      </c>
      <c r="E574" t="s">
        <v>2095</v>
      </c>
      <c r="F574" s="73" t="s">
        <v>2125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69">
        <v>45712</v>
      </c>
      <c r="O574" s="69">
        <v>45712</v>
      </c>
      <c r="P574" s="74" t="str">
        <f ca="1">IF(Proc[[#This Row],[DaysAgeing]]&gt;5,"yep","on track")</f>
        <v>yep</v>
      </c>
      <c r="Q574" s="3">
        <f ca="1">IF(Proc[[#This Row],[DateClosed]]="",ABS(NETWORKDAYS(Proc[[#This Row],[DateOpened]],TODAY()))-1,ABS(NETWORKDAYS(Proc[[#This Row],[DateOpened]],Proc[[#This Row],[DateClosed]]))-1)</f>
        <v>6</v>
      </c>
      <c r="R574" s="74" t="s">
        <v>538</v>
      </c>
      <c r="S574" s="73"/>
    </row>
    <row r="575" spans="1:19" hidden="1">
      <c r="A575" s="72" t="s">
        <v>1982</v>
      </c>
      <c r="B575" s="73" t="str">
        <f>IFERROR(VLOOKUP(Proc[[#This Row],[App]],Table2[],3,0),"open")</f>
        <v>ok</v>
      </c>
      <c r="C575" s="72" t="s">
        <v>369</v>
      </c>
      <c r="D575" t="s">
        <v>2044</v>
      </c>
      <c r="E575" t="s">
        <v>2095</v>
      </c>
      <c r="F575" s="73" t="s">
        <v>2125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69">
        <v>45712</v>
      </c>
      <c r="O575" s="69">
        <v>45712</v>
      </c>
      <c r="P575" s="74" t="str">
        <f ca="1">IF(Proc[[#This Row],[DaysAgeing]]&gt;5,"yep","on track")</f>
        <v>yep</v>
      </c>
      <c r="Q575" s="3">
        <f ca="1">IF(Proc[[#This Row],[DateClosed]]="",ABS(NETWORKDAYS(Proc[[#This Row],[DateOpened]],TODAY()))-1,ABS(NETWORKDAYS(Proc[[#This Row],[DateOpened]],Proc[[#This Row],[DateClosed]]))-1)</f>
        <v>6</v>
      </c>
      <c r="R575" s="74" t="s">
        <v>538</v>
      </c>
      <c r="S575" s="73"/>
    </row>
    <row r="576" spans="1:19" hidden="1">
      <c r="A576" s="72" t="s">
        <v>1982</v>
      </c>
      <c r="B576" s="73" t="str">
        <f>IFERROR(VLOOKUP(Proc[[#This Row],[App]],Table2[],3,0),"open")</f>
        <v>ok</v>
      </c>
      <c r="C576" s="72" t="s">
        <v>369</v>
      </c>
      <c r="D576" t="s">
        <v>2045</v>
      </c>
      <c r="E576" t="s">
        <v>2095</v>
      </c>
      <c r="F576" s="73" t="s">
        <v>2125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69">
        <v>45712</v>
      </c>
      <c r="O576" s="69">
        <v>45712</v>
      </c>
      <c r="P576" s="74" t="str">
        <f ca="1">IF(Proc[[#This Row],[DaysAgeing]]&gt;5,"yep","on track")</f>
        <v>yep</v>
      </c>
      <c r="Q576" s="3">
        <f ca="1">IF(Proc[[#This Row],[DateClosed]]="",ABS(NETWORKDAYS(Proc[[#This Row],[DateOpened]],TODAY()))-1,ABS(NETWORKDAYS(Proc[[#This Row],[DateOpened]],Proc[[#This Row],[DateClosed]]))-1)</f>
        <v>6</v>
      </c>
      <c r="R576" s="74" t="s">
        <v>538</v>
      </c>
      <c r="S576" s="73"/>
    </row>
    <row r="577" spans="1:19" hidden="1">
      <c r="A577" s="72" t="s">
        <v>1982</v>
      </c>
      <c r="B577" s="73" t="str">
        <f>IFERROR(VLOOKUP(Proc[[#This Row],[App]],Table2[],3,0),"open")</f>
        <v>ok</v>
      </c>
      <c r="C577" s="72" t="s">
        <v>369</v>
      </c>
      <c r="D577" t="s">
        <v>2046</v>
      </c>
      <c r="E577" t="s">
        <v>2095</v>
      </c>
      <c r="F577" s="73" t="s">
        <v>2125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69">
        <v>45712</v>
      </c>
      <c r="O577" s="69">
        <v>45712</v>
      </c>
      <c r="P577" s="74" t="str">
        <f ca="1">IF(Proc[[#This Row],[DaysAgeing]]&gt;5,"yep","on track")</f>
        <v>yep</v>
      </c>
      <c r="Q577" s="3">
        <f ca="1">IF(Proc[[#This Row],[DateClosed]]="",ABS(NETWORKDAYS(Proc[[#This Row],[DateOpened]],TODAY()))-1,ABS(NETWORKDAYS(Proc[[#This Row],[DateOpened]],Proc[[#This Row],[DateClosed]]))-1)</f>
        <v>6</v>
      </c>
      <c r="R577" s="74" t="s">
        <v>538</v>
      </c>
      <c r="S577" s="73"/>
    </row>
    <row r="578" spans="1:19" hidden="1">
      <c r="A578" s="72" t="s">
        <v>1982</v>
      </c>
      <c r="B578" s="73" t="str">
        <f>IFERROR(VLOOKUP(Proc[[#This Row],[App]],Table2[],3,0),"open")</f>
        <v>ok</v>
      </c>
      <c r="C578" s="72" t="s">
        <v>377</v>
      </c>
      <c r="D578" t="s">
        <v>2047</v>
      </c>
      <c r="E578" t="s">
        <v>2095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2147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69">
        <v>45712</v>
      </c>
      <c r="O578" s="69">
        <v>45712</v>
      </c>
      <c r="P578" s="74" t="str">
        <f ca="1">IF(Proc[[#This Row],[DaysAgeing]]&gt;5,"yep","on track")</f>
        <v>yep</v>
      </c>
      <c r="Q578" s="3">
        <f ca="1">IF(Proc[[#This Row],[DateClosed]]="",ABS(NETWORKDAYS(Proc[[#This Row],[DateOpened]],TODAY()))-1,ABS(NETWORKDAYS(Proc[[#This Row],[DateOpened]],Proc[[#This Row],[DateClosed]]))-1)</f>
        <v>6</v>
      </c>
      <c r="R578" s="74" t="s">
        <v>538</v>
      </c>
      <c r="S578" s="73"/>
    </row>
    <row r="579" spans="1:19" hidden="1">
      <c r="A579" s="72" t="s">
        <v>1982</v>
      </c>
      <c r="B579" s="73" t="str">
        <f>IFERROR(VLOOKUP(Proc[[#This Row],[App]],Table2[],3,0),"open")</f>
        <v>ok</v>
      </c>
      <c r="C579" s="72" t="s">
        <v>369</v>
      </c>
      <c r="D579" t="s">
        <v>2048</v>
      </c>
      <c r="E579" t="s">
        <v>2095</v>
      </c>
      <c r="F579" s="73" t="s">
        <v>2125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69">
        <v>45712</v>
      </c>
      <c r="O579" s="69">
        <v>45712</v>
      </c>
      <c r="P579" s="74" t="str">
        <f ca="1">IF(Proc[[#This Row],[DaysAgeing]]&gt;5,"yep","on track")</f>
        <v>yep</v>
      </c>
      <c r="Q579" s="3">
        <f ca="1">IF(Proc[[#This Row],[DateClosed]]="",ABS(NETWORKDAYS(Proc[[#This Row],[DateOpened]],TODAY()))-1,ABS(NETWORKDAYS(Proc[[#This Row],[DateOpened]],Proc[[#This Row],[DateClosed]]))-1)</f>
        <v>6</v>
      </c>
      <c r="R579" s="74" t="s">
        <v>538</v>
      </c>
      <c r="S579" s="73"/>
    </row>
    <row r="580" spans="1:19" hidden="1">
      <c r="A580" s="72" t="s">
        <v>1982</v>
      </c>
      <c r="B580" s="73" t="str">
        <f>IFERROR(VLOOKUP(Proc[[#This Row],[App]],Table2[],3,0),"open")</f>
        <v>ok</v>
      </c>
      <c r="C580" s="72" t="s">
        <v>369</v>
      </c>
      <c r="D580" t="s">
        <v>2049</v>
      </c>
      <c r="E580" t="s">
        <v>2096</v>
      </c>
      <c r="F580" s="73" t="s">
        <v>2126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69">
        <v>45712</v>
      </c>
      <c r="O580" s="69">
        <v>45712</v>
      </c>
      <c r="P580" s="74" t="str">
        <f ca="1">IF(Proc[[#This Row],[DaysAgeing]]&gt;5,"yep","on track")</f>
        <v>yep</v>
      </c>
      <c r="Q580" s="3">
        <f ca="1">IF(Proc[[#This Row],[DateClosed]]="",ABS(NETWORKDAYS(Proc[[#This Row],[DateOpened]],TODAY()))-1,ABS(NETWORKDAYS(Proc[[#This Row],[DateOpened]],Proc[[#This Row],[DateClosed]]))-1)</f>
        <v>6</v>
      </c>
      <c r="R580" s="74" t="s">
        <v>538</v>
      </c>
      <c r="S580" s="73"/>
    </row>
    <row r="581" spans="1:19" hidden="1">
      <c r="A581" s="72" t="s">
        <v>1982</v>
      </c>
      <c r="B581" s="73" t="str">
        <f>IFERROR(VLOOKUP(Proc[[#This Row],[App]],Table2[],3,0),"open")</f>
        <v>ok</v>
      </c>
      <c r="C581" s="72" t="s">
        <v>369</v>
      </c>
      <c r="D581" t="s">
        <v>2050</v>
      </c>
      <c r="E581" t="s">
        <v>2096</v>
      </c>
      <c r="F581" s="73" t="s">
        <v>2126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69">
        <v>45712</v>
      </c>
      <c r="O581" s="69">
        <v>45712</v>
      </c>
      <c r="P581" s="74" t="str">
        <f ca="1">IF(Proc[[#This Row],[DaysAgeing]]&gt;5,"yep","on track")</f>
        <v>yep</v>
      </c>
      <c r="Q581" s="3">
        <f ca="1">IF(Proc[[#This Row],[DateClosed]]="",ABS(NETWORKDAYS(Proc[[#This Row],[DateOpened]],TODAY()))-1,ABS(NETWORKDAYS(Proc[[#This Row],[DateOpened]],Proc[[#This Row],[DateClosed]]))-1)</f>
        <v>6</v>
      </c>
      <c r="R581" s="74" t="s">
        <v>538</v>
      </c>
      <c r="S581" s="73"/>
    </row>
    <row r="582" spans="1:19" hidden="1">
      <c r="A582" s="72" t="s">
        <v>1982</v>
      </c>
      <c r="B582" s="73" t="str">
        <f>IFERROR(VLOOKUP(Proc[[#This Row],[App]],Table2[],3,0),"open")</f>
        <v>ok</v>
      </c>
      <c r="C582" s="72" t="s">
        <v>369</v>
      </c>
      <c r="D582" t="s">
        <v>2051</v>
      </c>
      <c r="E582" t="s">
        <v>2096</v>
      </c>
      <c r="F582" s="73" t="s">
        <v>2126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69">
        <v>45712</v>
      </c>
      <c r="O582" s="69">
        <v>45712</v>
      </c>
      <c r="P582" s="74" t="str">
        <f ca="1">IF(Proc[[#This Row],[DaysAgeing]]&gt;5,"yep","on track")</f>
        <v>yep</v>
      </c>
      <c r="Q582" s="3">
        <f ca="1">IF(Proc[[#This Row],[DateClosed]]="",ABS(NETWORKDAYS(Proc[[#This Row],[DateOpened]],TODAY()))-1,ABS(NETWORKDAYS(Proc[[#This Row],[DateOpened]],Proc[[#This Row],[DateClosed]]))-1)</f>
        <v>6</v>
      </c>
      <c r="R582" s="74" t="s">
        <v>538</v>
      </c>
      <c r="S582" s="73"/>
    </row>
    <row r="583" spans="1:19" hidden="1">
      <c r="A583" s="72" t="s">
        <v>1982</v>
      </c>
      <c r="B583" s="73" t="str">
        <f>IFERROR(VLOOKUP(Proc[[#This Row],[App]],Table2[],3,0),"open")</f>
        <v>ok</v>
      </c>
      <c r="C583" s="72" t="s">
        <v>369</v>
      </c>
      <c r="D583" t="s">
        <v>2052</v>
      </c>
      <c r="E583" t="s">
        <v>2097</v>
      </c>
      <c r="F583" s="73" t="s">
        <v>2127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69">
        <v>45712</v>
      </c>
      <c r="O583" s="69">
        <v>45712</v>
      </c>
      <c r="P583" s="74" t="str">
        <f ca="1">IF(Proc[[#This Row],[DaysAgeing]]&gt;5,"yep","on track")</f>
        <v>yep</v>
      </c>
      <c r="Q583" s="3">
        <f ca="1">IF(Proc[[#This Row],[DateClosed]]="",ABS(NETWORKDAYS(Proc[[#This Row],[DateOpened]],TODAY()))-1,ABS(NETWORKDAYS(Proc[[#This Row],[DateOpened]],Proc[[#This Row],[DateClosed]]))-1)</f>
        <v>6</v>
      </c>
      <c r="R583" s="74" t="s">
        <v>538</v>
      </c>
      <c r="S583" s="73"/>
    </row>
    <row r="584" spans="1:19" hidden="1">
      <c r="A584" s="72" t="s">
        <v>1982</v>
      </c>
      <c r="B584" s="73" t="str">
        <f>IFERROR(VLOOKUP(Proc[[#This Row],[App]],Table2[],3,0),"open")</f>
        <v>ok</v>
      </c>
      <c r="C584" s="72" t="s">
        <v>369</v>
      </c>
      <c r="D584" t="s">
        <v>2053</v>
      </c>
      <c r="E584" t="s">
        <v>2098</v>
      </c>
      <c r="F584" s="73" t="s">
        <v>2127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69">
        <v>45712</v>
      </c>
      <c r="O584" s="69">
        <v>45712</v>
      </c>
      <c r="P584" s="74" t="str">
        <f ca="1">IF(Proc[[#This Row],[DaysAgeing]]&gt;5,"yep","on track")</f>
        <v>yep</v>
      </c>
      <c r="Q584" s="3">
        <f ca="1">IF(Proc[[#This Row],[DateClosed]]="",ABS(NETWORKDAYS(Proc[[#This Row],[DateOpened]],TODAY()))-1,ABS(NETWORKDAYS(Proc[[#This Row],[DateOpened]],Proc[[#This Row],[DateClosed]]))-1)</f>
        <v>6</v>
      </c>
      <c r="R584" s="74" t="s">
        <v>538</v>
      </c>
      <c r="S584" s="73"/>
    </row>
    <row r="585" spans="1:19" hidden="1">
      <c r="A585" s="72" t="s">
        <v>1982</v>
      </c>
      <c r="B585" s="73" t="str">
        <f>IFERROR(VLOOKUP(Proc[[#This Row],[App]],Table2[],3,0),"open")</f>
        <v>ok</v>
      </c>
      <c r="C585" s="72" t="s">
        <v>369</v>
      </c>
      <c r="D585" t="s">
        <v>2054</v>
      </c>
      <c r="E585" t="s">
        <v>2099</v>
      </c>
      <c r="F585" s="73" t="s">
        <v>2128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69">
        <v>45712</v>
      </c>
      <c r="O585" s="69">
        <v>45712</v>
      </c>
      <c r="P585" s="74" t="str">
        <f ca="1">IF(Proc[[#This Row],[DaysAgeing]]&gt;5,"yep","on track")</f>
        <v>yep</v>
      </c>
      <c r="Q585" s="3">
        <f ca="1">IF(Proc[[#This Row],[DateClosed]]="",ABS(NETWORKDAYS(Proc[[#This Row],[DateOpened]],TODAY()))-1,ABS(NETWORKDAYS(Proc[[#This Row],[DateOpened]],Proc[[#This Row],[DateClosed]]))-1)</f>
        <v>6</v>
      </c>
      <c r="R585" s="74" t="s">
        <v>538</v>
      </c>
      <c r="S585" s="73"/>
    </row>
    <row r="586" spans="1:19" hidden="1">
      <c r="A586" s="72" t="s">
        <v>1982</v>
      </c>
      <c r="B586" s="73" t="str">
        <f>IFERROR(VLOOKUP(Proc[[#This Row],[App]],Table2[],3,0),"open")</f>
        <v>ok</v>
      </c>
      <c r="C586" s="72" t="s">
        <v>369</v>
      </c>
      <c r="D586" t="s">
        <v>2055</v>
      </c>
      <c r="E586" t="s">
        <v>2100</v>
      </c>
      <c r="F586" s="73" t="s">
        <v>2128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69">
        <v>45712</v>
      </c>
      <c r="O586" s="69">
        <v>45712</v>
      </c>
      <c r="P586" s="74" t="str">
        <f ca="1">IF(Proc[[#This Row],[DaysAgeing]]&gt;5,"yep","on track")</f>
        <v>yep</v>
      </c>
      <c r="Q586" s="3">
        <f ca="1">IF(Proc[[#This Row],[DateClosed]]="",ABS(NETWORKDAYS(Proc[[#This Row],[DateOpened]],TODAY()))-1,ABS(NETWORKDAYS(Proc[[#This Row],[DateOpened]],Proc[[#This Row],[DateClosed]]))-1)</f>
        <v>6</v>
      </c>
      <c r="R586" s="74" t="s">
        <v>538</v>
      </c>
      <c r="S586" s="73"/>
    </row>
    <row r="587" spans="1:19" hidden="1">
      <c r="A587" s="72" t="s">
        <v>1982</v>
      </c>
      <c r="B587" s="73" t="str">
        <f>IFERROR(VLOOKUP(Proc[[#This Row],[App]],Table2[],3,0),"open")</f>
        <v>ok</v>
      </c>
      <c r="C587" s="72" t="s">
        <v>369</v>
      </c>
      <c r="D587" t="s">
        <v>2056</v>
      </c>
      <c r="E587" t="s">
        <v>2100</v>
      </c>
      <c r="F587" s="73" t="s">
        <v>2128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69">
        <v>45712</v>
      </c>
      <c r="O587" s="69">
        <v>45712</v>
      </c>
      <c r="P587" s="74" t="str">
        <f ca="1">IF(Proc[[#This Row],[DaysAgeing]]&gt;5,"yep","on track")</f>
        <v>yep</v>
      </c>
      <c r="Q587" s="3">
        <f ca="1">IF(Proc[[#This Row],[DateClosed]]="",ABS(NETWORKDAYS(Proc[[#This Row],[DateOpened]],TODAY()))-1,ABS(NETWORKDAYS(Proc[[#This Row],[DateOpened]],Proc[[#This Row],[DateClosed]]))-1)</f>
        <v>6</v>
      </c>
      <c r="R587" s="74" t="s">
        <v>538</v>
      </c>
      <c r="S587" s="73"/>
    </row>
    <row r="588" spans="1:19" hidden="1">
      <c r="A588" s="72" t="s">
        <v>1982</v>
      </c>
      <c r="B588" s="73" t="str">
        <f>IFERROR(VLOOKUP(Proc[[#This Row],[App]],Table2[],3,0),"open")</f>
        <v>ok</v>
      </c>
      <c r="C588" s="72" t="s">
        <v>369</v>
      </c>
      <c r="D588" t="s">
        <v>2057</v>
      </c>
      <c r="E588" t="s">
        <v>2099</v>
      </c>
      <c r="F588" s="73" t="s">
        <v>2128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69">
        <v>45712</v>
      </c>
      <c r="O588" s="69">
        <v>45712</v>
      </c>
      <c r="P588" s="74" t="str">
        <f ca="1">IF(Proc[[#This Row],[DaysAgeing]]&gt;5,"yep","on track")</f>
        <v>yep</v>
      </c>
      <c r="Q588" s="3">
        <f ca="1">IF(Proc[[#This Row],[DateClosed]]="",ABS(NETWORKDAYS(Proc[[#This Row],[DateOpened]],TODAY()))-1,ABS(NETWORKDAYS(Proc[[#This Row],[DateOpened]],Proc[[#This Row],[DateClosed]]))-1)</f>
        <v>6</v>
      </c>
      <c r="R588" s="74" t="s">
        <v>538</v>
      </c>
      <c r="S588" s="73"/>
    </row>
    <row r="589" spans="1:19" hidden="1">
      <c r="A589" s="72" t="s">
        <v>1982</v>
      </c>
      <c r="B589" s="73" t="str">
        <f>IFERROR(VLOOKUP(Proc[[#This Row],[App]],Table2[],3,0),"open")</f>
        <v>ok</v>
      </c>
      <c r="C589" s="72" t="s">
        <v>369</v>
      </c>
      <c r="D589" t="s">
        <v>2058</v>
      </c>
      <c r="E589" t="s">
        <v>2084</v>
      </c>
      <c r="F589" s="73" t="s">
        <v>2129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69">
        <v>45712</v>
      </c>
      <c r="O589" s="69">
        <v>45712</v>
      </c>
      <c r="P589" s="74" t="str">
        <f ca="1">IF(Proc[[#This Row],[DaysAgeing]]&gt;5,"yep","on track")</f>
        <v>yep</v>
      </c>
      <c r="Q589" s="3">
        <f ca="1">IF(Proc[[#This Row],[DateClosed]]="",ABS(NETWORKDAYS(Proc[[#This Row],[DateOpened]],TODAY()))-1,ABS(NETWORKDAYS(Proc[[#This Row],[DateOpened]],Proc[[#This Row],[DateClosed]]))-1)</f>
        <v>6</v>
      </c>
      <c r="R589" s="74" t="s">
        <v>538</v>
      </c>
      <c r="S589" s="73"/>
    </row>
    <row r="590" spans="1:19" hidden="1">
      <c r="A590" s="72" t="s">
        <v>1982</v>
      </c>
      <c r="B590" s="73" t="str">
        <f>IFERROR(VLOOKUP(Proc[[#This Row],[App]],Table2[],3,0),"open")</f>
        <v>ok</v>
      </c>
      <c r="C590" s="72" t="s">
        <v>369</v>
      </c>
      <c r="D590" t="s">
        <v>2059</v>
      </c>
      <c r="E590" t="s">
        <v>2084</v>
      </c>
      <c r="F590" s="73" t="s">
        <v>2129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69">
        <v>45712</v>
      </c>
      <c r="O590" s="69">
        <v>45712</v>
      </c>
      <c r="P590" s="74" t="str">
        <f ca="1">IF(Proc[[#This Row],[DaysAgeing]]&gt;5,"yep","on track")</f>
        <v>yep</v>
      </c>
      <c r="Q590" s="3">
        <f ca="1">IF(Proc[[#This Row],[DateClosed]]="",ABS(NETWORKDAYS(Proc[[#This Row],[DateOpened]],TODAY()))-1,ABS(NETWORKDAYS(Proc[[#This Row],[DateOpened]],Proc[[#This Row],[DateClosed]]))-1)</f>
        <v>6</v>
      </c>
      <c r="R590" s="74" t="s">
        <v>538</v>
      </c>
      <c r="S590" s="73"/>
    </row>
    <row r="591" spans="1:19" hidden="1">
      <c r="A591" s="72" t="s">
        <v>1982</v>
      </c>
      <c r="B591" s="73" t="str">
        <f>IFERROR(VLOOKUP(Proc[[#This Row],[App]],Table2[],3,0),"open")</f>
        <v>ok</v>
      </c>
      <c r="C591" s="72" t="s">
        <v>369</v>
      </c>
      <c r="D591" t="s">
        <v>2060</v>
      </c>
      <c r="E591" t="s">
        <v>2101</v>
      </c>
      <c r="F591" s="73" t="s">
        <v>2130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69">
        <v>45712</v>
      </c>
      <c r="O591" s="69">
        <v>45712</v>
      </c>
      <c r="P591" s="74" t="str">
        <f ca="1">IF(Proc[[#This Row],[DaysAgeing]]&gt;5,"yep","on track")</f>
        <v>yep</v>
      </c>
      <c r="Q591" s="3">
        <f ca="1">IF(Proc[[#This Row],[DateClosed]]="",ABS(NETWORKDAYS(Proc[[#This Row],[DateOpened]],TODAY()))-1,ABS(NETWORKDAYS(Proc[[#This Row],[DateOpened]],Proc[[#This Row],[DateClosed]]))-1)</f>
        <v>6</v>
      </c>
      <c r="R591" s="74" t="s">
        <v>538</v>
      </c>
      <c r="S591" s="73"/>
    </row>
    <row r="592" spans="1:19" hidden="1">
      <c r="A592" s="72" t="s">
        <v>1982</v>
      </c>
      <c r="B592" s="73" t="str">
        <f>IFERROR(VLOOKUP(Proc[[#This Row],[App]],Table2[],3,0),"open")</f>
        <v>ok</v>
      </c>
      <c r="C592" s="72" t="s">
        <v>369</v>
      </c>
      <c r="D592" t="s">
        <v>2061</v>
      </c>
      <c r="E592" t="s">
        <v>2102</v>
      </c>
      <c r="F592" s="73" t="s">
        <v>2130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69">
        <v>45712</v>
      </c>
      <c r="O592" s="69">
        <v>45712</v>
      </c>
      <c r="P592" s="74" t="str">
        <f ca="1">IF(Proc[[#This Row],[DaysAgeing]]&gt;5,"yep","on track")</f>
        <v>yep</v>
      </c>
      <c r="Q592" s="3">
        <f ca="1">IF(Proc[[#This Row],[DateClosed]]="",ABS(NETWORKDAYS(Proc[[#This Row],[DateOpened]],TODAY()))-1,ABS(NETWORKDAYS(Proc[[#This Row],[DateOpened]],Proc[[#This Row],[DateClosed]]))-1)</f>
        <v>6</v>
      </c>
      <c r="R592" s="74" t="s">
        <v>538</v>
      </c>
      <c r="S592" s="73"/>
    </row>
    <row r="593" spans="1:19" hidden="1">
      <c r="A593" s="72" t="s">
        <v>1982</v>
      </c>
      <c r="B593" s="73" t="str">
        <f>IFERROR(VLOOKUP(Proc[[#This Row],[App]],Table2[],3,0),"open")</f>
        <v>ok</v>
      </c>
      <c r="C593" s="72" t="s">
        <v>369</v>
      </c>
      <c r="D593" t="s">
        <v>2062</v>
      </c>
      <c r="E593" t="s">
        <v>2103</v>
      </c>
      <c r="F593" s="73" t="s">
        <v>2131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69">
        <v>45712</v>
      </c>
      <c r="O593" s="69">
        <v>45712</v>
      </c>
      <c r="P593" s="74" t="str">
        <f ca="1">IF(Proc[[#This Row],[DaysAgeing]]&gt;5,"yep","on track")</f>
        <v>yep</v>
      </c>
      <c r="Q593" s="3">
        <f ca="1">IF(Proc[[#This Row],[DateClosed]]="",ABS(NETWORKDAYS(Proc[[#This Row],[DateOpened]],TODAY()))-1,ABS(NETWORKDAYS(Proc[[#This Row],[DateOpened]],Proc[[#This Row],[DateClosed]]))-1)</f>
        <v>6</v>
      </c>
      <c r="R593" s="74" t="s">
        <v>538</v>
      </c>
      <c r="S593" s="73"/>
    </row>
    <row r="594" spans="1:19" hidden="1">
      <c r="A594" s="72" t="s">
        <v>1982</v>
      </c>
      <c r="B594" s="73" t="str">
        <f>IFERROR(VLOOKUP(Proc[[#This Row],[App]],Table2[],3,0),"open")</f>
        <v>ok</v>
      </c>
      <c r="C594" s="72" t="s">
        <v>369</v>
      </c>
      <c r="D594" t="s">
        <v>2063</v>
      </c>
      <c r="E594" t="s">
        <v>2103</v>
      </c>
      <c r="F594" s="73" t="s">
        <v>2131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69">
        <v>45712</v>
      </c>
      <c r="O594" s="69">
        <v>45712</v>
      </c>
      <c r="P594" s="74" t="str">
        <f ca="1">IF(Proc[[#This Row],[DaysAgeing]]&gt;5,"yep","on track")</f>
        <v>yep</v>
      </c>
      <c r="Q594" s="3">
        <f ca="1">IF(Proc[[#This Row],[DateClosed]]="",ABS(NETWORKDAYS(Proc[[#This Row],[DateOpened]],TODAY()))-1,ABS(NETWORKDAYS(Proc[[#This Row],[DateOpened]],Proc[[#This Row],[DateClosed]]))-1)</f>
        <v>6</v>
      </c>
      <c r="R594" s="74" t="s">
        <v>538</v>
      </c>
      <c r="S594" s="73"/>
    </row>
    <row r="595" spans="1:19" hidden="1">
      <c r="A595" s="72" t="s">
        <v>1982</v>
      </c>
      <c r="B595" s="73" t="str">
        <f>IFERROR(VLOOKUP(Proc[[#This Row],[App]],Table2[],3,0),"open")</f>
        <v>ok</v>
      </c>
      <c r="C595" s="72" t="s">
        <v>369</v>
      </c>
      <c r="D595" t="s">
        <v>2064</v>
      </c>
      <c r="E595" t="s">
        <v>2104</v>
      </c>
      <c r="F595" s="73" t="s">
        <v>2132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69">
        <v>45712</v>
      </c>
      <c r="O595" s="69">
        <v>45712</v>
      </c>
      <c r="P595" s="74" t="str">
        <f ca="1">IF(Proc[[#This Row],[DaysAgeing]]&gt;5,"yep","on track")</f>
        <v>yep</v>
      </c>
      <c r="Q595" s="3">
        <f ca="1">IF(Proc[[#This Row],[DateClosed]]="",ABS(NETWORKDAYS(Proc[[#This Row],[DateOpened]],TODAY()))-1,ABS(NETWORKDAYS(Proc[[#This Row],[DateOpened]],Proc[[#This Row],[DateClosed]]))-1)</f>
        <v>6</v>
      </c>
      <c r="R595" s="74" t="s">
        <v>538</v>
      </c>
      <c r="S595" s="73"/>
    </row>
    <row r="596" spans="1:19" hidden="1">
      <c r="A596" s="72" t="s">
        <v>1982</v>
      </c>
      <c r="B596" s="73" t="str">
        <f>IFERROR(VLOOKUP(Proc[[#This Row],[App]],Table2[],3,0),"open")</f>
        <v>ok</v>
      </c>
      <c r="C596" s="72" t="s">
        <v>369</v>
      </c>
      <c r="D596" t="s">
        <v>2065</v>
      </c>
      <c r="E596" t="s">
        <v>2105</v>
      </c>
      <c r="F596" s="73" t="s">
        <v>2133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69">
        <v>45712</v>
      </c>
      <c r="O596" s="69">
        <v>45712</v>
      </c>
      <c r="P596" s="74" t="str">
        <f ca="1">IF(Proc[[#This Row],[DaysAgeing]]&gt;5,"yep","on track")</f>
        <v>yep</v>
      </c>
      <c r="Q596" s="3">
        <f ca="1">IF(Proc[[#This Row],[DateClosed]]="",ABS(NETWORKDAYS(Proc[[#This Row],[DateOpened]],TODAY()))-1,ABS(NETWORKDAYS(Proc[[#This Row],[DateOpened]],Proc[[#This Row],[DateClosed]]))-1)</f>
        <v>6</v>
      </c>
      <c r="R596" s="74" t="s">
        <v>538</v>
      </c>
      <c r="S596" s="73"/>
    </row>
    <row r="597" spans="1:19" hidden="1">
      <c r="A597" s="72" t="s">
        <v>1982</v>
      </c>
      <c r="B597" s="73" t="str">
        <f>IFERROR(VLOOKUP(Proc[[#This Row],[App]],Table2[],3,0),"open")</f>
        <v>ok</v>
      </c>
      <c r="C597" s="72" t="s">
        <v>369</v>
      </c>
      <c r="D597" t="s">
        <v>2066</v>
      </c>
      <c r="E597" t="s">
        <v>2106</v>
      </c>
      <c r="F597" s="73" t="s">
        <v>2134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69">
        <v>45712</v>
      </c>
      <c r="O597" s="69">
        <v>45712</v>
      </c>
      <c r="P597" s="74" t="str">
        <f ca="1">IF(Proc[[#This Row],[DaysAgeing]]&gt;5,"yep","on track")</f>
        <v>yep</v>
      </c>
      <c r="Q597" s="3">
        <f ca="1">IF(Proc[[#This Row],[DateClosed]]="",ABS(NETWORKDAYS(Proc[[#This Row],[DateOpened]],TODAY()))-1,ABS(NETWORKDAYS(Proc[[#This Row],[DateOpened]],Proc[[#This Row],[DateClosed]]))-1)</f>
        <v>6</v>
      </c>
      <c r="R597" s="74" t="s">
        <v>538</v>
      </c>
      <c r="S597" s="73"/>
    </row>
    <row r="598" spans="1:19" hidden="1">
      <c r="A598" s="72" t="s">
        <v>1982</v>
      </c>
      <c r="B598" s="73" t="str">
        <f>IFERROR(VLOOKUP(Proc[[#This Row],[App]],Table2[],3,0),"open")</f>
        <v>ok</v>
      </c>
      <c r="C598" s="72" t="s">
        <v>369</v>
      </c>
      <c r="D598" t="s">
        <v>2067</v>
      </c>
      <c r="E598" t="s">
        <v>2106</v>
      </c>
      <c r="F598" s="73" t="s">
        <v>2135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69">
        <v>45712</v>
      </c>
      <c r="O598" s="69">
        <v>45712</v>
      </c>
      <c r="P598" s="74" t="str">
        <f ca="1">IF(Proc[[#This Row],[DaysAgeing]]&gt;5,"yep","on track")</f>
        <v>yep</v>
      </c>
      <c r="Q598" s="3">
        <f ca="1">IF(Proc[[#This Row],[DateClosed]]="",ABS(NETWORKDAYS(Proc[[#This Row],[DateOpened]],TODAY()))-1,ABS(NETWORKDAYS(Proc[[#This Row],[DateOpened]],Proc[[#This Row],[DateClosed]]))-1)</f>
        <v>6</v>
      </c>
      <c r="R598" s="74" t="s">
        <v>538</v>
      </c>
      <c r="S598" s="73"/>
    </row>
    <row r="599" spans="1:19" hidden="1">
      <c r="A599" s="72" t="s">
        <v>1982</v>
      </c>
      <c r="B599" s="73" t="str">
        <f>IFERROR(VLOOKUP(Proc[[#This Row],[App]],Table2[],3,0),"open")</f>
        <v>ok</v>
      </c>
      <c r="C599" s="72" t="s">
        <v>369</v>
      </c>
      <c r="D599" t="s">
        <v>2068</v>
      </c>
      <c r="E599" t="s">
        <v>2106</v>
      </c>
      <c r="F599" s="73" t="s">
        <v>2135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69">
        <v>45712</v>
      </c>
      <c r="O599" s="69">
        <v>45712</v>
      </c>
      <c r="P599" s="74" t="str">
        <f ca="1">IF(Proc[[#This Row],[DaysAgeing]]&gt;5,"yep","on track")</f>
        <v>yep</v>
      </c>
      <c r="Q599" s="3">
        <f ca="1">IF(Proc[[#This Row],[DateClosed]]="",ABS(NETWORKDAYS(Proc[[#This Row],[DateOpened]],TODAY()))-1,ABS(NETWORKDAYS(Proc[[#This Row],[DateOpened]],Proc[[#This Row],[DateClosed]]))-1)</f>
        <v>6</v>
      </c>
      <c r="R599" s="74" t="s">
        <v>538</v>
      </c>
      <c r="S599" s="73"/>
    </row>
    <row r="600" spans="1:19" hidden="1">
      <c r="A600" s="72" t="s">
        <v>1982</v>
      </c>
      <c r="B600" s="73" t="str">
        <f>IFERROR(VLOOKUP(Proc[[#This Row],[App]],Table2[],3,0),"open")</f>
        <v>ok</v>
      </c>
      <c r="C600" s="72" t="s">
        <v>369</v>
      </c>
      <c r="D600" t="s">
        <v>2069</v>
      </c>
      <c r="E600" t="s">
        <v>2107</v>
      </c>
      <c r="F600" s="73" t="s">
        <v>2135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69">
        <v>45712</v>
      </c>
      <c r="O600" s="69">
        <v>45712</v>
      </c>
      <c r="P600" s="74" t="str">
        <f ca="1">IF(Proc[[#This Row],[DaysAgeing]]&gt;5,"yep","on track")</f>
        <v>yep</v>
      </c>
      <c r="Q600" s="3">
        <f ca="1">IF(Proc[[#This Row],[DateClosed]]="",ABS(NETWORKDAYS(Proc[[#This Row],[DateOpened]],TODAY()))-1,ABS(NETWORKDAYS(Proc[[#This Row],[DateOpened]],Proc[[#This Row],[DateClosed]]))-1)</f>
        <v>6</v>
      </c>
      <c r="R600" s="74" t="s">
        <v>538</v>
      </c>
      <c r="S600" s="73"/>
    </row>
    <row r="601" spans="1:19" hidden="1">
      <c r="A601" s="72" t="s">
        <v>1982</v>
      </c>
      <c r="B601" s="73" t="str">
        <f>IFERROR(VLOOKUP(Proc[[#This Row],[App]],Table2[],3,0),"open")</f>
        <v>ok</v>
      </c>
      <c r="C601" s="72" t="s">
        <v>369</v>
      </c>
      <c r="D601" t="s">
        <v>2070</v>
      </c>
      <c r="E601" t="s">
        <v>2106</v>
      </c>
      <c r="F601" s="73" t="s">
        <v>2136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69">
        <v>45712</v>
      </c>
      <c r="O601" s="69">
        <v>45712</v>
      </c>
      <c r="P601" s="74" t="str">
        <f ca="1">IF(Proc[[#This Row],[DaysAgeing]]&gt;5,"yep","on track")</f>
        <v>yep</v>
      </c>
      <c r="Q601" s="3">
        <f ca="1">IF(Proc[[#This Row],[DateClosed]]="",ABS(NETWORKDAYS(Proc[[#This Row],[DateOpened]],TODAY()))-1,ABS(NETWORKDAYS(Proc[[#This Row],[DateOpened]],Proc[[#This Row],[DateClosed]]))-1)</f>
        <v>6</v>
      </c>
      <c r="R601" s="74" t="s">
        <v>538</v>
      </c>
      <c r="S601" s="73"/>
    </row>
    <row r="602" spans="1:19" hidden="1">
      <c r="A602" s="72" t="s">
        <v>1982</v>
      </c>
      <c r="B602" s="73" t="str">
        <f>IFERROR(VLOOKUP(Proc[[#This Row],[App]],Table2[],3,0),"open")</f>
        <v>ok</v>
      </c>
      <c r="C602" s="72" t="s">
        <v>369</v>
      </c>
      <c r="D602" t="s">
        <v>2071</v>
      </c>
      <c r="E602" t="s">
        <v>2106</v>
      </c>
      <c r="F602" s="73" t="s">
        <v>2137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69">
        <v>45712</v>
      </c>
      <c r="O602" s="69">
        <v>45712</v>
      </c>
      <c r="P602" s="74" t="str">
        <f ca="1">IF(Proc[[#This Row],[DaysAgeing]]&gt;5,"yep","on track")</f>
        <v>yep</v>
      </c>
      <c r="Q602" s="3">
        <f ca="1">IF(Proc[[#This Row],[DateClosed]]="",ABS(NETWORKDAYS(Proc[[#This Row],[DateOpened]],TODAY()))-1,ABS(NETWORKDAYS(Proc[[#This Row],[DateOpened]],Proc[[#This Row],[DateClosed]]))-1)</f>
        <v>6</v>
      </c>
      <c r="R602" s="74" t="s">
        <v>538</v>
      </c>
      <c r="S602" s="73"/>
    </row>
    <row r="603" spans="1:19" hidden="1">
      <c r="A603" s="72" t="s">
        <v>1982</v>
      </c>
      <c r="B603" s="73" t="str">
        <f>IFERROR(VLOOKUP(Proc[[#This Row],[App]],Table2[],3,0),"open")</f>
        <v>ok</v>
      </c>
      <c r="C603" s="72" t="s">
        <v>369</v>
      </c>
      <c r="D603" t="s">
        <v>2072</v>
      </c>
      <c r="E603" t="s">
        <v>2108</v>
      </c>
      <c r="F603" s="73" t="s">
        <v>2138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69">
        <v>45712</v>
      </c>
      <c r="O603" s="69">
        <v>45712</v>
      </c>
      <c r="P603" s="74" t="str">
        <f ca="1">IF(Proc[[#This Row],[DaysAgeing]]&gt;5,"yep","on track")</f>
        <v>yep</v>
      </c>
      <c r="Q603" s="3">
        <f ca="1">IF(Proc[[#This Row],[DateClosed]]="",ABS(NETWORKDAYS(Proc[[#This Row],[DateOpened]],TODAY()))-1,ABS(NETWORKDAYS(Proc[[#This Row],[DateOpened]],Proc[[#This Row],[DateClosed]]))-1)</f>
        <v>6</v>
      </c>
      <c r="R603" s="74" t="s">
        <v>538</v>
      </c>
      <c r="S603" s="73"/>
    </row>
    <row r="604" spans="1:19" hidden="1">
      <c r="A604" s="72" t="s">
        <v>1982</v>
      </c>
      <c r="B604" s="73" t="str">
        <f>IFERROR(VLOOKUP(Proc[[#This Row],[App]],Table2[],3,0),"open")</f>
        <v>ok</v>
      </c>
      <c r="C604" s="72" t="s">
        <v>369</v>
      </c>
      <c r="D604" t="s">
        <v>2073</v>
      </c>
      <c r="E604" t="s">
        <v>2109</v>
      </c>
      <c r="F604" s="73" t="s">
        <v>2139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69">
        <v>45712</v>
      </c>
      <c r="O604" s="69">
        <v>45712</v>
      </c>
      <c r="P604" s="74" t="str">
        <f ca="1">IF(Proc[[#This Row],[DaysAgeing]]&gt;5,"yep","on track")</f>
        <v>yep</v>
      </c>
      <c r="Q604" s="3">
        <f ca="1">IF(Proc[[#This Row],[DateClosed]]="",ABS(NETWORKDAYS(Proc[[#This Row],[DateOpened]],TODAY()))-1,ABS(NETWORKDAYS(Proc[[#This Row],[DateOpened]],Proc[[#This Row],[DateClosed]]))-1)</f>
        <v>6</v>
      </c>
      <c r="R604" s="74" t="s">
        <v>538</v>
      </c>
      <c r="S604" s="73"/>
    </row>
    <row r="605" spans="1:19" hidden="1">
      <c r="A605" s="72" t="s">
        <v>1982</v>
      </c>
      <c r="B605" s="73" t="str">
        <f>IFERROR(VLOOKUP(Proc[[#This Row],[App]],Table2[],3,0),"open")</f>
        <v>ok</v>
      </c>
      <c r="C605" s="72" t="s">
        <v>369</v>
      </c>
      <c r="D605" t="s">
        <v>2074</v>
      </c>
      <c r="E605" t="s">
        <v>2110</v>
      </c>
      <c r="F605" s="73" t="s">
        <v>2140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69">
        <v>45712</v>
      </c>
      <c r="O605" s="69">
        <v>45712</v>
      </c>
      <c r="P605" s="74" t="str">
        <f ca="1">IF(Proc[[#This Row],[DaysAgeing]]&gt;5,"yep","on track")</f>
        <v>yep</v>
      </c>
      <c r="Q605" s="3">
        <f ca="1">IF(Proc[[#This Row],[DateClosed]]="",ABS(NETWORKDAYS(Proc[[#This Row],[DateOpened]],TODAY()))-1,ABS(NETWORKDAYS(Proc[[#This Row],[DateOpened]],Proc[[#This Row],[DateClosed]]))-1)</f>
        <v>6</v>
      </c>
      <c r="R605" s="74" t="s">
        <v>538</v>
      </c>
      <c r="S605" s="73"/>
    </row>
    <row r="606" spans="1:19" hidden="1">
      <c r="A606" s="72" t="s">
        <v>1982</v>
      </c>
      <c r="B606" s="73" t="str">
        <f>IFERROR(VLOOKUP(Proc[[#This Row],[App]],Table2[],3,0),"open")</f>
        <v>ok</v>
      </c>
      <c r="C606" s="72" t="s">
        <v>369</v>
      </c>
      <c r="D606" t="s">
        <v>2075</v>
      </c>
      <c r="E606" t="s">
        <v>2111</v>
      </c>
      <c r="F606" s="73" t="s">
        <v>2141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69">
        <v>45712</v>
      </c>
      <c r="O606" s="69">
        <v>45712</v>
      </c>
      <c r="P606" s="74" t="str">
        <f ca="1">IF(Proc[[#This Row],[DaysAgeing]]&gt;5,"yep","on track")</f>
        <v>yep</v>
      </c>
      <c r="Q606" s="3">
        <f ca="1">IF(Proc[[#This Row],[DateClosed]]="",ABS(NETWORKDAYS(Proc[[#This Row],[DateOpened]],TODAY()))-1,ABS(NETWORKDAYS(Proc[[#This Row],[DateOpened]],Proc[[#This Row],[DateClosed]]))-1)</f>
        <v>6</v>
      </c>
      <c r="R606" s="74" t="s">
        <v>538</v>
      </c>
      <c r="S606" s="73"/>
    </row>
    <row r="607" spans="1:19" hidden="1">
      <c r="A607" s="72" t="s">
        <v>1982</v>
      </c>
      <c r="B607" s="73" t="str">
        <f>IFERROR(VLOOKUP(Proc[[#This Row],[App]],Table2[],3,0),"open")</f>
        <v>ok</v>
      </c>
      <c r="C607" s="72" t="s">
        <v>369</v>
      </c>
      <c r="D607" t="s">
        <v>2076</v>
      </c>
      <c r="E607" t="s">
        <v>2112</v>
      </c>
      <c r="F607" s="73" t="s">
        <v>2142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69">
        <v>45712</v>
      </c>
      <c r="O607" s="69">
        <v>45712</v>
      </c>
      <c r="P607" s="74" t="str">
        <f ca="1">IF(Proc[[#This Row],[DaysAgeing]]&gt;5,"yep","on track")</f>
        <v>yep</v>
      </c>
      <c r="Q607" s="3">
        <f ca="1">IF(Proc[[#This Row],[DateClosed]]="",ABS(NETWORKDAYS(Proc[[#This Row],[DateOpened]],TODAY()))-1,ABS(NETWORKDAYS(Proc[[#This Row],[DateOpened]],Proc[[#This Row],[DateClosed]]))-1)</f>
        <v>6</v>
      </c>
      <c r="R607" s="74" t="s">
        <v>538</v>
      </c>
      <c r="S607" s="73"/>
    </row>
    <row r="608" spans="1:19" hidden="1">
      <c r="A608" s="72" t="s">
        <v>1982</v>
      </c>
      <c r="B608" s="73" t="str">
        <f>IFERROR(VLOOKUP(Proc[[#This Row],[App]],Table2[],3,0),"open")</f>
        <v>ok</v>
      </c>
      <c r="C608" s="72" t="s">
        <v>369</v>
      </c>
      <c r="D608" t="s">
        <v>2077</v>
      </c>
      <c r="E608" t="s">
        <v>2112</v>
      </c>
      <c r="F608" s="73" t="s">
        <v>2143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69">
        <v>45712</v>
      </c>
      <c r="O608" s="69">
        <v>45712</v>
      </c>
      <c r="P608" s="74" t="str">
        <f ca="1">IF(Proc[[#This Row],[DaysAgeing]]&gt;5,"yep","on track")</f>
        <v>yep</v>
      </c>
      <c r="Q608" s="3">
        <f ca="1">IF(Proc[[#This Row],[DateClosed]]="",ABS(NETWORKDAYS(Proc[[#This Row],[DateOpened]],TODAY()))-1,ABS(NETWORKDAYS(Proc[[#This Row],[DateOpened]],Proc[[#This Row],[DateClosed]]))-1)</f>
        <v>6</v>
      </c>
      <c r="R608" s="74" t="s">
        <v>538</v>
      </c>
      <c r="S608" s="73"/>
    </row>
    <row r="609" spans="1:19" hidden="1">
      <c r="A609" s="72" t="s">
        <v>1982</v>
      </c>
      <c r="B609" s="73" t="str">
        <f>IFERROR(VLOOKUP(Proc[[#This Row],[App]],Table2[],3,0),"open")</f>
        <v>ok</v>
      </c>
      <c r="C609" s="72" t="s">
        <v>369</v>
      </c>
      <c r="D609" t="s">
        <v>2078</v>
      </c>
      <c r="E609" t="s">
        <v>2112</v>
      </c>
      <c r="F609" s="73" t="s">
        <v>2144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69">
        <v>45712</v>
      </c>
      <c r="O609" s="69">
        <v>45712</v>
      </c>
      <c r="P609" s="74" t="str">
        <f ca="1">IF(Proc[[#This Row],[DaysAgeing]]&gt;5,"yep","on track")</f>
        <v>yep</v>
      </c>
      <c r="Q609" s="3">
        <f ca="1">IF(Proc[[#This Row],[DateClosed]]="",ABS(NETWORKDAYS(Proc[[#This Row],[DateOpened]],TODAY()))-1,ABS(NETWORKDAYS(Proc[[#This Row],[DateOpened]],Proc[[#This Row],[DateClosed]]))-1)</f>
        <v>6</v>
      </c>
      <c r="R609" s="74" t="s">
        <v>538</v>
      </c>
      <c r="S609" s="73"/>
    </row>
    <row r="610" spans="1:19" hidden="1">
      <c r="A610" s="72" t="s">
        <v>1982</v>
      </c>
      <c r="B610" s="73" t="str">
        <f>IFERROR(VLOOKUP(Proc[[#This Row],[App]],Table2[],3,0),"open")</f>
        <v>ok</v>
      </c>
      <c r="C610" s="72" t="s">
        <v>369</v>
      </c>
      <c r="D610" t="s">
        <v>2079</v>
      </c>
      <c r="E610" t="s">
        <v>2112</v>
      </c>
      <c r="F610" s="73" t="s">
        <v>2145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69">
        <v>45712</v>
      </c>
      <c r="O610" s="69">
        <v>45712</v>
      </c>
      <c r="P610" s="74" t="str">
        <f ca="1">IF(Proc[[#This Row],[DaysAgeing]]&gt;5,"yep","on track")</f>
        <v>yep</v>
      </c>
      <c r="Q610" s="3">
        <f ca="1">IF(Proc[[#This Row],[DateClosed]]="",ABS(NETWORKDAYS(Proc[[#This Row],[DateOpened]],TODAY()))-1,ABS(NETWORKDAYS(Proc[[#This Row],[DateOpened]],Proc[[#This Row],[DateClosed]]))-1)</f>
        <v>6</v>
      </c>
      <c r="R610" s="74" t="s">
        <v>538</v>
      </c>
      <c r="S610" s="73"/>
    </row>
    <row r="611" spans="1:19" hidden="1">
      <c r="A611" s="72" t="s">
        <v>1982</v>
      </c>
      <c r="B611" s="73" t="str">
        <f>IFERROR(VLOOKUP(Proc[[#This Row],[App]],Table2[],3,0),"open")</f>
        <v>ok</v>
      </c>
      <c r="C611" s="72" t="s">
        <v>369</v>
      </c>
      <c r="D611" t="s">
        <v>2080</v>
      </c>
      <c r="E611" t="s">
        <v>2112</v>
      </c>
      <c r="F611" s="73" t="s">
        <v>2146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69">
        <v>45712</v>
      </c>
      <c r="O611" s="69">
        <v>45712</v>
      </c>
      <c r="P611" s="74" t="str">
        <f ca="1">IF(Proc[[#This Row],[DaysAgeing]]&gt;5,"yep","on track")</f>
        <v>yep</v>
      </c>
      <c r="Q611" s="3">
        <f ca="1">IF(Proc[[#This Row],[DateClosed]]="",ABS(NETWORKDAYS(Proc[[#This Row],[DateOpened]],TODAY()))-1,ABS(NETWORKDAYS(Proc[[#This Row],[DateOpened]],Proc[[#This Row],[DateClosed]]))-1)</f>
        <v>6</v>
      </c>
      <c r="R611" s="74" t="s">
        <v>538</v>
      </c>
      <c r="S611" s="73"/>
    </row>
    <row r="612" spans="1:19" hidden="1">
      <c r="A612" t="s">
        <v>2170</v>
      </c>
      <c r="B612" s="73" t="str">
        <f>IFERROR(VLOOKUP(Proc[[#This Row],[App]],Table2[],3,0),"open")</f>
        <v>ok</v>
      </c>
      <c r="C612" s="72" t="s">
        <v>377</v>
      </c>
      <c r="D612" t="s">
        <v>2159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75">
        <v>45705.641203703701</v>
      </c>
      <c r="P612" s="74" t="str">
        <f ca="1">IF(Proc[[#This Row],[DaysAgeing]]&gt;5,"yep","on track")</f>
        <v>on track</v>
      </c>
      <c r="Q612" s="3">
        <f ca="1">IF(Proc[[#This Row],[DateClosed]]="",ABS(NETWORKDAYS(Proc[[#This Row],[DateOpened]],TODAY()))-1,ABS(NETWORKDAYS(Proc[[#This Row],[DateOpened]],Proc[[#This Row],[DateClosed]]))-1)</f>
        <v>5</v>
      </c>
      <c r="R612" s="74" t="s">
        <v>1113</v>
      </c>
      <c r="S612" s="73"/>
    </row>
    <row r="613" spans="1:19" hidden="1">
      <c r="A613" s="72" t="s">
        <v>2170</v>
      </c>
      <c r="B613" s="73" t="str">
        <f>IFERROR(VLOOKUP(Proc[[#This Row],[App]],Table2[],3,0),"open")</f>
        <v>ok</v>
      </c>
      <c r="C613" s="72" t="s">
        <v>377</v>
      </c>
      <c r="D613" t="s">
        <v>2160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75">
        <v>45705.641203703701</v>
      </c>
      <c r="P613" s="74" t="str">
        <f ca="1">IF(Proc[[#This Row],[DaysAgeing]]&gt;5,"yep","on track")</f>
        <v>on track</v>
      </c>
      <c r="Q613" s="3">
        <f ca="1">IF(Proc[[#This Row],[DateClosed]]="",ABS(NETWORKDAYS(Proc[[#This Row],[DateOpened]],TODAY()))-1,ABS(NETWORKDAYS(Proc[[#This Row],[DateOpened]],Proc[[#This Row],[DateClosed]]))-1)</f>
        <v>5</v>
      </c>
      <c r="R613" s="74" t="s">
        <v>1113</v>
      </c>
      <c r="S613" s="73"/>
    </row>
    <row r="614" spans="1:19" hidden="1">
      <c r="A614" s="72" t="s">
        <v>2170</v>
      </c>
      <c r="B614" s="73" t="str">
        <f>IFERROR(VLOOKUP(Proc[[#This Row],[App]],Table2[],3,0),"open")</f>
        <v>ok</v>
      </c>
      <c r="C614" s="72" t="s">
        <v>377</v>
      </c>
      <c r="D614" t="s">
        <v>2161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75">
        <v>45705.641203703701</v>
      </c>
      <c r="P614" s="74" t="str">
        <f ca="1">IF(Proc[[#This Row],[DaysAgeing]]&gt;5,"yep","on track")</f>
        <v>on track</v>
      </c>
      <c r="Q614" s="3">
        <f ca="1">IF(Proc[[#This Row],[DateClosed]]="",ABS(NETWORKDAYS(Proc[[#This Row],[DateOpened]],TODAY()))-1,ABS(NETWORKDAYS(Proc[[#This Row],[DateOpened]],Proc[[#This Row],[DateClosed]]))-1)</f>
        <v>5</v>
      </c>
      <c r="R614" s="74" t="s">
        <v>1113</v>
      </c>
      <c r="S614" s="73"/>
    </row>
    <row r="615" spans="1:19" hidden="1">
      <c r="A615" s="72" t="s">
        <v>2170</v>
      </c>
      <c r="B615" s="73" t="str">
        <f>IFERROR(VLOOKUP(Proc[[#This Row],[App]],Table2[],3,0),"open")</f>
        <v>ok</v>
      </c>
      <c r="C615" s="72" t="s">
        <v>377</v>
      </c>
      <c r="D615" t="s">
        <v>2162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75">
        <v>45705.641203703701</v>
      </c>
      <c r="P615" s="74" t="str">
        <f ca="1">IF(Proc[[#This Row],[DaysAgeing]]&gt;5,"yep","on track")</f>
        <v>on track</v>
      </c>
      <c r="Q615" s="3">
        <f ca="1">IF(Proc[[#This Row],[DateClosed]]="",ABS(NETWORKDAYS(Proc[[#This Row],[DateOpened]],TODAY()))-1,ABS(NETWORKDAYS(Proc[[#This Row],[DateOpened]],Proc[[#This Row],[DateClosed]]))-1)</f>
        <v>5</v>
      </c>
      <c r="R615" s="74" t="s">
        <v>1113</v>
      </c>
      <c r="S615" s="73"/>
    </row>
    <row r="616" spans="1:19" hidden="1">
      <c r="A616" s="72" t="s">
        <v>2170</v>
      </c>
      <c r="B616" s="73" t="str">
        <f>IFERROR(VLOOKUP(Proc[[#This Row],[App]],Table2[],3,0),"open")</f>
        <v>ok</v>
      </c>
      <c r="C616" s="72" t="s">
        <v>377</v>
      </c>
      <c r="D616" t="s">
        <v>2163</v>
      </c>
      <c r="E616" t="s">
        <v>2171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850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75">
        <v>45705.641203703701</v>
      </c>
      <c r="P616" s="74" t="str">
        <f ca="1">IF(Proc[[#This Row],[DaysAgeing]]&gt;5,"yep","on track")</f>
        <v>on track</v>
      </c>
      <c r="Q616" s="3">
        <f ca="1">IF(Proc[[#This Row],[DateClosed]]="",ABS(NETWORKDAYS(Proc[[#This Row],[DateOpened]],TODAY()))-1,ABS(NETWORKDAYS(Proc[[#This Row],[DateOpened]],Proc[[#This Row],[DateClosed]]))-1)</f>
        <v>5</v>
      </c>
      <c r="R616" s="74" t="s">
        <v>1113</v>
      </c>
      <c r="S616" s="73"/>
    </row>
    <row r="617" spans="1:19" hidden="1">
      <c r="A617" s="72" t="s">
        <v>2170</v>
      </c>
      <c r="B617" s="73" t="str">
        <f>IFERROR(VLOOKUP(Proc[[#This Row],[App]],Table2[],3,0),"open")</f>
        <v>ok</v>
      </c>
      <c r="C617" s="72" t="s">
        <v>377</v>
      </c>
      <c r="D617" t="s">
        <v>2164</v>
      </c>
      <c r="E617" t="s">
        <v>2171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850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75">
        <v>45705.641203703701</v>
      </c>
      <c r="P617" s="74" t="str">
        <f ca="1">IF(Proc[[#This Row],[DaysAgeing]]&gt;5,"yep","on track")</f>
        <v>on track</v>
      </c>
      <c r="Q617" s="3">
        <f ca="1">IF(Proc[[#This Row],[DateClosed]]="",ABS(NETWORKDAYS(Proc[[#This Row],[DateOpened]],TODAY()))-1,ABS(NETWORKDAYS(Proc[[#This Row],[DateOpened]],Proc[[#This Row],[DateClosed]]))-1)</f>
        <v>5</v>
      </c>
      <c r="R617" s="74" t="s">
        <v>1113</v>
      </c>
      <c r="S617" s="73"/>
    </row>
    <row r="618" spans="1:19" hidden="1">
      <c r="A618" s="72" t="s">
        <v>2170</v>
      </c>
      <c r="B618" s="73" t="str">
        <f>IFERROR(VLOOKUP(Proc[[#This Row],[App]],Table2[],3,0),"open")</f>
        <v>ok</v>
      </c>
      <c r="C618" s="72" t="s">
        <v>377</v>
      </c>
      <c r="D618" t="s">
        <v>2165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850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75">
        <v>45705.641203703701</v>
      </c>
      <c r="P618" s="74" t="str">
        <f ca="1">IF(Proc[[#This Row],[DaysAgeing]]&gt;5,"yep","on track")</f>
        <v>on track</v>
      </c>
      <c r="Q618" s="3">
        <f ca="1">IF(Proc[[#This Row],[DateClosed]]="",ABS(NETWORKDAYS(Proc[[#This Row],[DateOpened]],TODAY()))-1,ABS(NETWORKDAYS(Proc[[#This Row],[DateOpened]],Proc[[#This Row],[DateClosed]]))-1)</f>
        <v>5</v>
      </c>
      <c r="R618" s="74" t="s">
        <v>1113</v>
      </c>
      <c r="S618" s="73"/>
    </row>
    <row r="619" spans="1:19" hidden="1">
      <c r="A619" s="72" t="s">
        <v>2170</v>
      </c>
      <c r="B619" s="73" t="str">
        <f>IFERROR(VLOOKUP(Proc[[#This Row],[App]],Table2[],3,0),"open")</f>
        <v>ok</v>
      </c>
      <c r="C619" s="72" t="s">
        <v>369</v>
      </c>
      <c r="D619" t="s">
        <v>2166</v>
      </c>
      <c r="E619" t="s">
        <v>2172</v>
      </c>
      <c r="F619" s="73" t="s">
        <v>2175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75">
        <v>45705.641203703701</v>
      </c>
      <c r="P619" s="74" t="str">
        <f ca="1">IF(Proc[[#This Row],[DaysAgeing]]&gt;5,"yep","on track")</f>
        <v>on track</v>
      </c>
      <c r="Q619" s="3">
        <f ca="1">IF(Proc[[#This Row],[DateClosed]]="",ABS(NETWORKDAYS(Proc[[#This Row],[DateOpened]],TODAY()))-1,ABS(NETWORKDAYS(Proc[[#This Row],[DateOpened]],Proc[[#This Row],[DateClosed]]))-1)</f>
        <v>5</v>
      </c>
      <c r="R619" s="74" t="s">
        <v>1113</v>
      </c>
      <c r="S619" s="73"/>
    </row>
    <row r="620" spans="1:19" hidden="1">
      <c r="A620" s="72" t="s">
        <v>2170</v>
      </c>
      <c r="B620" s="73" t="str">
        <f>IFERROR(VLOOKUP(Proc[[#This Row],[App]],Table2[],3,0),"open")</f>
        <v>ok</v>
      </c>
      <c r="C620" s="72" t="s">
        <v>369</v>
      </c>
      <c r="D620" t="s">
        <v>2167</v>
      </c>
      <c r="E620" t="s">
        <v>2172</v>
      </c>
      <c r="F620" s="73" t="s">
        <v>2175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75">
        <v>45705.641203703701</v>
      </c>
      <c r="P620" s="74" t="str">
        <f ca="1">IF(Proc[[#This Row],[DaysAgeing]]&gt;5,"yep","on track")</f>
        <v>on track</v>
      </c>
      <c r="Q620" s="3">
        <f ca="1">IF(Proc[[#This Row],[DateClosed]]="",ABS(NETWORKDAYS(Proc[[#This Row],[DateOpened]],TODAY()))-1,ABS(NETWORKDAYS(Proc[[#This Row],[DateOpened]],Proc[[#This Row],[DateClosed]]))-1)</f>
        <v>5</v>
      </c>
      <c r="R620" s="74" t="s">
        <v>1113</v>
      </c>
      <c r="S620" s="73"/>
    </row>
    <row r="621" spans="1:19" hidden="1">
      <c r="A621" s="72" t="s">
        <v>2170</v>
      </c>
      <c r="B621" s="73" t="str">
        <f>IFERROR(VLOOKUP(Proc[[#This Row],[App]],Table2[],3,0),"open")</f>
        <v>ok</v>
      </c>
      <c r="C621" s="72" t="s">
        <v>369</v>
      </c>
      <c r="D621" t="s">
        <v>2168</v>
      </c>
      <c r="E621" t="s">
        <v>2173</v>
      </c>
      <c r="F621" s="73" t="s">
        <v>2176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75">
        <v>45705.641203703701</v>
      </c>
      <c r="P621" s="74" t="str">
        <f ca="1">IF(Proc[[#This Row],[DaysAgeing]]&gt;5,"yep","on track")</f>
        <v>on track</v>
      </c>
      <c r="Q621" s="3">
        <f ca="1">IF(Proc[[#This Row],[DateClosed]]="",ABS(NETWORKDAYS(Proc[[#This Row],[DateOpened]],TODAY()))-1,ABS(NETWORKDAYS(Proc[[#This Row],[DateOpened]],Proc[[#This Row],[DateClosed]]))-1)</f>
        <v>5</v>
      </c>
      <c r="R621" s="74" t="s">
        <v>1113</v>
      </c>
      <c r="S621" s="73"/>
    </row>
    <row r="622" spans="1:19" hidden="1">
      <c r="A622" s="72" t="s">
        <v>2170</v>
      </c>
      <c r="B622" s="73" t="str">
        <f>IFERROR(VLOOKUP(Proc[[#This Row],[App]],Table2[],3,0),"open")</f>
        <v>ok</v>
      </c>
      <c r="C622" s="72" t="s">
        <v>369</v>
      </c>
      <c r="D622" t="s">
        <v>2169</v>
      </c>
      <c r="E622" t="s">
        <v>2174</v>
      </c>
      <c r="F622" s="73" t="s">
        <v>2177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75">
        <v>45705.641203703701</v>
      </c>
      <c r="P622" s="74" t="str">
        <f ca="1">IF(Proc[[#This Row],[DaysAgeing]]&gt;5,"yep","on track")</f>
        <v>on track</v>
      </c>
      <c r="Q622" s="3">
        <f ca="1">IF(Proc[[#This Row],[DateClosed]]="",ABS(NETWORKDAYS(Proc[[#This Row],[DateOpened]],TODAY()))-1,ABS(NETWORKDAYS(Proc[[#This Row],[DateOpened]],Proc[[#This Row],[DateClosed]]))-1)</f>
        <v>5</v>
      </c>
      <c r="R622" s="74" t="s">
        <v>1113</v>
      </c>
      <c r="S622" s="73"/>
    </row>
    <row r="623" spans="1:19" hidden="1">
      <c r="A623" t="s">
        <v>2178</v>
      </c>
      <c r="B623" s="73" t="str">
        <f>IFERROR(VLOOKUP(Proc[[#This Row],[App]],Table2[],3,0),"open")</f>
        <v>ok</v>
      </c>
      <c r="C623" s="72" t="s">
        <v>369</v>
      </c>
      <c r="D623" t="s">
        <v>2179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on track</v>
      </c>
      <c r="Q623" s="3">
        <f ca="1">IF(Proc[[#This Row],[DateClosed]]="",ABS(NETWORKDAYS(Proc[[#This Row],[DateOpened]],TODAY()))-1,ABS(NETWORKDAYS(Proc[[#This Row],[DateOpened]],Proc[[#This Row],[DateClosed]]))-1)</f>
        <v>4</v>
      </c>
      <c r="R623" s="74" t="s">
        <v>858</v>
      </c>
      <c r="S623" s="73"/>
    </row>
    <row r="624" spans="1:19" hidden="1">
      <c r="A624" s="72" t="s">
        <v>2178</v>
      </c>
      <c r="B624" s="73" t="str">
        <f>IFERROR(VLOOKUP(Proc[[#This Row],[App]],Table2[],3,0),"open")</f>
        <v>ok</v>
      </c>
      <c r="C624" s="72" t="s">
        <v>369</v>
      </c>
      <c r="D624" t="s">
        <v>2180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on track</v>
      </c>
      <c r="Q624" s="3">
        <f ca="1">IF(Proc[[#This Row],[DateClosed]]="",ABS(NETWORKDAYS(Proc[[#This Row],[DateOpened]],TODAY()))-1,ABS(NETWORKDAYS(Proc[[#This Row],[DateOpened]],Proc[[#This Row],[DateClosed]]))-1)</f>
        <v>4</v>
      </c>
      <c r="R624" s="74" t="s">
        <v>858</v>
      </c>
      <c r="S624" s="73"/>
    </row>
    <row r="625" spans="1:19" hidden="1">
      <c r="A625" s="72" t="s">
        <v>2178</v>
      </c>
      <c r="B625" s="73" t="str">
        <f>IFERROR(VLOOKUP(Proc[[#This Row],[App]],Table2[],3,0),"open")</f>
        <v>ok</v>
      </c>
      <c r="C625" s="72" t="s">
        <v>369</v>
      </c>
      <c r="D625" t="s">
        <v>2181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on track</v>
      </c>
      <c r="Q625" s="3">
        <f ca="1">IF(Proc[[#This Row],[DateClosed]]="",ABS(NETWORKDAYS(Proc[[#This Row],[DateOpened]],TODAY()))-1,ABS(NETWORKDAYS(Proc[[#This Row],[DateOpened]],Proc[[#This Row],[DateClosed]]))-1)</f>
        <v>4</v>
      </c>
      <c r="R625" s="74" t="s">
        <v>858</v>
      </c>
      <c r="S625" s="73"/>
    </row>
    <row r="626" spans="1:19" hidden="1">
      <c r="A626" s="72" t="s">
        <v>2178</v>
      </c>
      <c r="B626" s="73" t="str">
        <f>IFERROR(VLOOKUP(Proc[[#This Row],[App]],Table2[],3,0),"open")</f>
        <v>ok</v>
      </c>
      <c r="C626" s="72" t="s">
        <v>369</v>
      </c>
      <c r="D626" t="s">
        <v>2182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on track</v>
      </c>
      <c r="Q626" s="3">
        <f ca="1">IF(Proc[[#This Row],[DateClosed]]="",ABS(NETWORKDAYS(Proc[[#This Row],[DateOpened]],TODAY()))-1,ABS(NETWORKDAYS(Proc[[#This Row],[DateOpened]],Proc[[#This Row],[DateClosed]]))-1)</f>
        <v>4</v>
      </c>
      <c r="R626" s="74" t="s">
        <v>858</v>
      </c>
      <c r="S626" s="73"/>
    </row>
    <row r="627" spans="1:19" hidden="1">
      <c r="A627" s="72" t="s">
        <v>2178</v>
      </c>
      <c r="B627" s="73" t="str">
        <f>IFERROR(VLOOKUP(Proc[[#This Row],[App]],Table2[],3,0),"open")</f>
        <v>ok</v>
      </c>
      <c r="C627" s="72" t="s">
        <v>369</v>
      </c>
      <c r="D627" t="s">
        <v>2183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on track</v>
      </c>
      <c r="Q627" s="3">
        <f ca="1">IF(Proc[[#This Row],[DateClosed]]="",ABS(NETWORKDAYS(Proc[[#This Row],[DateOpened]],TODAY()))-1,ABS(NETWORKDAYS(Proc[[#This Row],[DateOpened]],Proc[[#This Row],[DateClosed]]))-1)</f>
        <v>4</v>
      </c>
      <c r="R627" s="74" t="s">
        <v>858</v>
      </c>
      <c r="S627" s="73"/>
    </row>
    <row r="628" spans="1:19" hidden="1">
      <c r="A628" t="s">
        <v>2184</v>
      </c>
      <c r="B628" s="73" t="str">
        <f>IFERROR(VLOOKUP(Proc[[#This Row],[App]],Table2[],3,0),"open")</f>
        <v>ok</v>
      </c>
      <c r="C628" s="72" t="s">
        <v>369</v>
      </c>
      <c r="D628" t="s">
        <v>2185</v>
      </c>
      <c r="E628" t="s">
        <v>2191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on track</v>
      </c>
      <c r="Q628" s="3">
        <f ca="1">IF(Proc[[#This Row],[DateClosed]]="",ABS(NETWORKDAYS(Proc[[#This Row],[DateOpened]],TODAY()))-1,ABS(NETWORKDAYS(Proc[[#This Row],[DateOpened]],Proc[[#This Row],[DateClosed]]))-1)</f>
        <v>5</v>
      </c>
      <c r="R628" s="74" t="s">
        <v>1033</v>
      </c>
      <c r="S628" s="73"/>
    </row>
    <row r="629" spans="1:19" hidden="1">
      <c r="A629" s="72" t="s">
        <v>2184</v>
      </c>
      <c r="B629" s="73" t="str">
        <f>IFERROR(VLOOKUP(Proc[[#This Row],[App]],Table2[],3,0),"open")</f>
        <v>ok</v>
      </c>
      <c r="C629" s="72" t="s">
        <v>369</v>
      </c>
      <c r="D629" t="s">
        <v>2186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on track</v>
      </c>
      <c r="Q629" s="3">
        <f ca="1">IF(Proc[[#This Row],[DateClosed]]="",ABS(NETWORKDAYS(Proc[[#This Row],[DateOpened]],TODAY()))-1,ABS(NETWORKDAYS(Proc[[#This Row],[DateOpened]],Proc[[#This Row],[DateClosed]]))-1)</f>
        <v>5</v>
      </c>
      <c r="R629" s="74" t="s">
        <v>1033</v>
      </c>
      <c r="S629" s="73"/>
    </row>
    <row r="630" spans="1:19" hidden="1">
      <c r="A630" s="72" t="s">
        <v>2184</v>
      </c>
      <c r="B630" s="73" t="str">
        <f>IFERROR(VLOOKUP(Proc[[#This Row],[App]],Table2[],3,0),"open")</f>
        <v>ok</v>
      </c>
      <c r="C630" s="72" t="s">
        <v>369</v>
      </c>
      <c r="D630" t="s">
        <v>2187</v>
      </c>
      <c r="E630" t="s">
        <v>2192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on track</v>
      </c>
      <c r="Q630" s="3">
        <f ca="1">IF(Proc[[#This Row],[DateClosed]]="",ABS(NETWORKDAYS(Proc[[#This Row],[DateOpened]],TODAY()))-1,ABS(NETWORKDAYS(Proc[[#This Row],[DateOpened]],Proc[[#This Row],[DateClosed]]))-1)</f>
        <v>5</v>
      </c>
      <c r="R630" s="74" t="s">
        <v>1033</v>
      </c>
      <c r="S630" s="73"/>
    </row>
    <row r="631" spans="1:19" hidden="1">
      <c r="A631" s="72" t="s">
        <v>2184</v>
      </c>
      <c r="B631" s="73" t="str">
        <f>IFERROR(VLOOKUP(Proc[[#This Row],[App]],Table2[],3,0),"open")</f>
        <v>ok</v>
      </c>
      <c r="C631" s="72" t="s">
        <v>369</v>
      </c>
      <c r="D631" t="s">
        <v>2188</v>
      </c>
      <c r="E631" t="s">
        <v>2193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on track</v>
      </c>
      <c r="Q631" s="3">
        <f ca="1">IF(Proc[[#This Row],[DateClosed]]="",ABS(NETWORKDAYS(Proc[[#This Row],[DateOpened]],TODAY()))-1,ABS(NETWORKDAYS(Proc[[#This Row],[DateOpened]],Proc[[#This Row],[DateClosed]]))-1)</f>
        <v>5</v>
      </c>
      <c r="R631" s="74" t="s">
        <v>1033</v>
      </c>
      <c r="S631" s="73"/>
    </row>
    <row r="632" spans="1:19" hidden="1">
      <c r="A632" s="72" t="s">
        <v>2184</v>
      </c>
      <c r="B632" s="73" t="str">
        <f>IFERROR(VLOOKUP(Proc[[#This Row],[App]],Table2[],3,0),"open")</f>
        <v>ok</v>
      </c>
      <c r="C632" s="72" t="s">
        <v>369</v>
      </c>
      <c r="D632" t="s">
        <v>2189</v>
      </c>
      <c r="E632" t="s">
        <v>2193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on track</v>
      </c>
      <c r="Q632" s="3">
        <f ca="1">IF(Proc[[#This Row],[DateClosed]]="",ABS(NETWORKDAYS(Proc[[#This Row],[DateOpened]],TODAY()))-1,ABS(NETWORKDAYS(Proc[[#This Row],[DateOpened]],Proc[[#This Row],[DateClosed]]))-1)</f>
        <v>5</v>
      </c>
      <c r="R632" s="74" t="s">
        <v>1033</v>
      </c>
      <c r="S632" s="73"/>
    </row>
    <row r="633" spans="1:19" hidden="1">
      <c r="A633" s="72" t="s">
        <v>2184</v>
      </c>
      <c r="B633" s="73" t="str">
        <f>IFERROR(VLOOKUP(Proc[[#This Row],[App]],Table2[],3,0),"open")</f>
        <v>ok</v>
      </c>
      <c r="C633" s="72" t="s">
        <v>369</v>
      </c>
      <c r="D633" t="s">
        <v>2190</v>
      </c>
      <c r="E633" t="s">
        <v>2193</v>
      </c>
      <c r="F633" s="73" t="s">
        <v>2196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on track</v>
      </c>
      <c r="Q633" s="3">
        <f ca="1">IF(Proc[[#This Row],[DateClosed]]="",ABS(NETWORKDAYS(Proc[[#This Row],[DateOpened]],TODAY()))-1,ABS(NETWORKDAYS(Proc[[#This Row],[DateOpened]],Proc[[#This Row],[DateClosed]]))-1)</f>
        <v>5</v>
      </c>
      <c r="R633" s="74" t="s">
        <v>1033</v>
      </c>
      <c r="S633" s="73"/>
    </row>
    <row r="634" spans="1:19" hidden="1">
      <c r="A634" s="72" t="s">
        <v>2184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2194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on track</v>
      </c>
      <c r="Q634" s="3">
        <f ca="1">IF(Proc[[#This Row],[DateClosed]]="",ABS(NETWORKDAYS(Proc[[#This Row],[DateOpened]],TODAY()))-1,ABS(NETWORKDAYS(Proc[[#This Row],[DateOpened]],Proc[[#This Row],[DateClosed]]))-1)</f>
        <v>5</v>
      </c>
      <c r="R634" s="74" t="s">
        <v>1033</v>
      </c>
      <c r="S634" s="73"/>
    </row>
    <row r="635" spans="1:19" hidden="1">
      <c r="A635" s="72" t="s">
        <v>2184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2194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on track</v>
      </c>
      <c r="Q635" s="3">
        <f ca="1">IF(Proc[[#This Row],[DateClosed]]="",ABS(NETWORKDAYS(Proc[[#This Row],[DateOpened]],TODAY()))-1,ABS(NETWORKDAYS(Proc[[#This Row],[DateOpened]],Proc[[#This Row],[DateClosed]]))-1)</f>
        <v>5</v>
      </c>
      <c r="R635" s="74" t="s">
        <v>1033</v>
      </c>
      <c r="S635" s="73"/>
    </row>
    <row r="636" spans="1:19" hidden="1">
      <c r="A636" s="72" t="s">
        <v>2184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2195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on track</v>
      </c>
      <c r="Q636" s="3">
        <f ca="1">IF(Proc[[#This Row],[DateClosed]]="",ABS(NETWORKDAYS(Proc[[#This Row],[DateOpened]],TODAY()))-1,ABS(NETWORKDAYS(Proc[[#This Row],[DateOpened]],Proc[[#This Row],[DateClosed]]))-1)</f>
        <v>5</v>
      </c>
      <c r="R636" s="74" t="s">
        <v>1033</v>
      </c>
      <c r="S636" s="73"/>
    </row>
    <row r="637" spans="1:19" hidden="1">
      <c r="A637" s="72" t="s">
        <v>2184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2195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on track</v>
      </c>
      <c r="Q637" s="3">
        <f ca="1">IF(Proc[[#This Row],[DateClosed]]="",ABS(NETWORKDAYS(Proc[[#This Row],[DateOpened]],TODAY()))-1,ABS(NETWORKDAYS(Proc[[#This Row],[DateOpened]],Proc[[#This Row],[DateClosed]]))-1)</f>
        <v>5</v>
      </c>
      <c r="R637" s="74" t="s">
        <v>1033</v>
      </c>
      <c r="S637" s="73"/>
    </row>
    <row r="638" spans="1:19" hidden="1">
      <c r="A638" t="s">
        <v>2203</v>
      </c>
      <c r="B638" s="73" t="str">
        <f>IFERROR(VLOOKUP(Proc[[#This Row],[App]],Table2[],3,0),"open")</f>
        <v>ok</v>
      </c>
      <c r="C638" s="72" t="s">
        <v>369</v>
      </c>
      <c r="D638" t="s">
        <v>2197</v>
      </c>
      <c r="E638" t="s">
        <v>2199</v>
      </c>
      <c r="F638" s="73" t="s">
        <v>2201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2203</v>
      </c>
      <c r="B639" s="73" t="str">
        <f>IFERROR(VLOOKUP(Proc[[#This Row],[App]],Table2[],3,0),"open")</f>
        <v>ok</v>
      </c>
      <c r="C639" s="72" t="s">
        <v>369</v>
      </c>
      <c r="D639" t="s">
        <v>2198</v>
      </c>
      <c r="E639" t="s">
        <v>2200</v>
      </c>
      <c r="F639" s="73" t="s">
        <v>2202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 hidden="1">
      <c r="A640" t="s">
        <v>2204</v>
      </c>
      <c r="B640" s="73" t="str">
        <f>IFERROR(VLOOKUP(Proc[[#This Row],[App]],Table2[],3,0),"open")</f>
        <v>ok</v>
      </c>
      <c r="C640" t="s">
        <v>369</v>
      </c>
      <c r="D640" t="s">
        <v>2205</v>
      </c>
      <c r="E640" t="s">
        <v>2208</v>
      </c>
      <c r="F640" s="73" t="s">
        <v>2207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69">
        <v>45709</v>
      </c>
      <c r="O640" s="69">
        <v>45709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 hidden="1">
      <c r="A641" s="72" t="s">
        <v>2204</v>
      </c>
      <c r="B641" s="73" t="str">
        <f>IFERROR(VLOOKUP(Proc[[#This Row],[App]],Table2[],3,0),"open")</f>
        <v>ok</v>
      </c>
      <c r="C641" s="72" t="s">
        <v>369</v>
      </c>
      <c r="D641" t="s">
        <v>2206</v>
      </c>
      <c r="E641" t="s">
        <v>2209</v>
      </c>
      <c r="F641" s="73" t="s">
        <v>2207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69">
        <v>45709</v>
      </c>
      <c r="O641" s="69">
        <v>45709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 hidden="1">
      <c r="A642" t="s">
        <v>2210</v>
      </c>
      <c r="B642" s="73" t="str">
        <f>IFERROR(VLOOKUP(Proc[[#This Row],[App]],Table2[],3,0),"open")</f>
        <v>ok</v>
      </c>
      <c r="C642" t="s">
        <v>369</v>
      </c>
      <c r="D642" s="72" t="s">
        <v>1936</v>
      </c>
      <c r="E642" s="72" t="s">
        <v>2229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N642" s="69">
        <v>45709</v>
      </c>
      <c r="O642" s="69">
        <v>45709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 hidden="1">
      <c r="A643" t="s">
        <v>2213</v>
      </c>
      <c r="B643" s="73" t="str">
        <f>IFERROR(VLOOKUP(Proc[[#This Row],[App]],Table2[],3,0),"open")</f>
        <v>ok</v>
      </c>
      <c r="C643" t="s">
        <v>369</v>
      </c>
      <c r="D643" t="s">
        <v>2211</v>
      </c>
      <c r="E643" t="s">
        <v>2212</v>
      </c>
      <c r="F643" s="73" t="s">
        <v>1964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N643" s="69">
        <v>45712</v>
      </c>
      <c r="O643" s="69">
        <v>45712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2</v>
      </c>
      <c r="R643" s="74" t="s">
        <v>1967</v>
      </c>
      <c r="S643" s="73"/>
    </row>
    <row r="644" spans="1:19" hidden="1">
      <c r="A644" t="s">
        <v>2228</v>
      </c>
      <c r="B644" s="73" t="str">
        <f>IFERROR(VLOOKUP(Proc[[#This Row],[App]],Table2[],3,0),"open")</f>
        <v>ok</v>
      </c>
      <c r="C644" s="72" t="s">
        <v>369</v>
      </c>
      <c r="D644" t="s">
        <v>2214</v>
      </c>
      <c r="E644" t="s">
        <v>2220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N644" s="69">
        <v>45712</v>
      </c>
      <c r="O644" s="69">
        <v>45712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2</v>
      </c>
      <c r="R644" s="74" t="s">
        <v>1113</v>
      </c>
      <c r="S644" s="73"/>
    </row>
    <row r="645" spans="1:19" hidden="1">
      <c r="A645" s="72" t="s">
        <v>2228</v>
      </c>
      <c r="B645" s="73" t="str">
        <f>IFERROR(VLOOKUP(Proc[[#This Row],[App]],Table2[],3,0),"open")</f>
        <v>ok</v>
      </c>
      <c r="C645" s="72" t="s">
        <v>369</v>
      </c>
      <c r="D645" t="s">
        <v>1625</v>
      </c>
      <c r="E645" t="s">
        <v>419</v>
      </c>
      <c r="F645" s="73" t="s">
        <v>2224</v>
      </c>
      <c r="G645" s="72" t="s">
        <v>400</v>
      </c>
      <c r="H645" s="73" t="str">
        <f>IF(Proc[[#This Row],[type]]="LFF (MDG-F)",MID(Proc[[#This Row],[Obj]],13,10),"")</f>
        <v/>
      </c>
      <c r="I645" t="s">
        <v>2233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N645" s="69">
        <v>45712</v>
      </c>
      <c r="O645" s="69">
        <v>45712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2</v>
      </c>
      <c r="R645" s="74" t="s">
        <v>1113</v>
      </c>
      <c r="S645" s="73"/>
    </row>
    <row r="646" spans="1:19" hidden="1">
      <c r="A646" s="72" t="s">
        <v>2228</v>
      </c>
      <c r="B646" s="73" t="str">
        <f>IFERROR(VLOOKUP(Proc[[#This Row],[App]],Table2[],3,0),"open")</f>
        <v>ok</v>
      </c>
      <c r="C646" s="72" t="s">
        <v>369</v>
      </c>
      <c r="D646" t="s">
        <v>2215</v>
      </c>
      <c r="E646" t="s">
        <v>2221</v>
      </c>
      <c r="F646" s="73" t="s">
        <v>2225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N646" s="69">
        <v>45712</v>
      </c>
      <c r="O646" s="69">
        <v>45712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2</v>
      </c>
      <c r="R646" s="74" t="s">
        <v>1113</v>
      </c>
      <c r="S646" s="73"/>
    </row>
    <row r="647" spans="1:19" hidden="1">
      <c r="A647" s="72" t="s">
        <v>2228</v>
      </c>
      <c r="B647" s="73" t="str">
        <f>IFERROR(VLOOKUP(Proc[[#This Row],[App]],Table2[],3,0),"open")</f>
        <v>ok</v>
      </c>
      <c r="C647" s="72" t="s">
        <v>369</v>
      </c>
      <c r="D647" t="s">
        <v>2216</v>
      </c>
      <c r="E647" t="s">
        <v>2221</v>
      </c>
      <c r="F647" s="73" t="s">
        <v>2226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N647" s="69">
        <v>45712</v>
      </c>
      <c r="O647" s="69">
        <v>45712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2</v>
      </c>
      <c r="R647" s="74" t="s">
        <v>1113</v>
      </c>
      <c r="S647" s="73"/>
    </row>
    <row r="648" spans="1:19" hidden="1">
      <c r="A648" s="72" t="s">
        <v>2228</v>
      </c>
      <c r="B648" s="73" t="str">
        <f>IFERROR(VLOOKUP(Proc[[#This Row],[App]],Table2[],3,0),"open")</f>
        <v>ok</v>
      </c>
      <c r="C648" s="72" t="s">
        <v>369</v>
      </c>
      <c r="D648" t="s">
        <v>2217</v>
      </c>
      <c r="E648" t="s">
        <v>2222</v>
      </c>
      <c r="F648" s="73" t="s">
        <v>2227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N648" s="69">
        <v>45712</v>
      </c>
      <c r="O648" s="69">
        <v>45712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2</v>
      </c>
      <c r="R648" s="74" t="s">
        <v>1113</v>
      </c>
      <c r="S648" s="73"/>
    </row>
    <row r="649" spans="1:19" hidden="1">
      <c r="A649" s="72" t="s">
        <v>2228</v>
      </c>
      <c r="B649" s="73" t="str">
        <f>IFERROR(VLOOKUP(Proc[[#This Row],[App]],Table2[],3,0),"open")</f>
        <v>ok</v>
      </c>
      <c r="C649" s="72" t="s">
        <v>369</v>
      </c>
      <c r="D649" t="s">
        <v>2218</v>
      </c>
      <c r="E649" t="s">
        <v>2222</v>
      </c>
      <c r="F649" s="73" t="s">
        <v>2227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N649" s="69">
        <v>45712</v>
      </c>
      <c r="O649" s="69">
        <v>45712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2</v>
      </c>
      <c r="R649" s="74" t="s">
        <v>1113</v>
      </c>
      <c r="S649" s="73"/>
    </row>
    <row r="650" spans="1:19" hidden="1">
      <c r="A650" s="72" t="s">
        <v>2228</v>
      </c>
      <c r="B650" s="73" t="str">
        <f>IFERROR(VLOOKUP(Proc[[#This Row],[App]],Table2[],3,0),"open")</f>
        <v>ok</v>
      </c>
      <c r="C650" s="72" t="s">
        <v>369</v>
      </c>
      <c r="D650" t="s">
        <v>2219</v>
      </c>
      <c r="E650" t="s">
        <v>2223</v>
      </c>
      <c r="F650" s="73" t="s">
        <v>2227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N650" s="69">
        <v>45712</v>
      </c>
      <c r="O650" s="69">
        <v>45712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2</v>
      </c>
      <c r="R650" s="74" t="s">
        <v>1113</v>
      </c>
      <c r="S650" s="73"/>
    </row>
    <row r="651" spans="1:19" hidden="1">
      <c r="A651" t="s">
        <v>2231</v>
      </c>
      <c r="B651" s="73" t="str">
        <f>IFERROR(VLOOKUP(Proc[[#This Row],[App]],Table2[],3,0),"open")</f>
        <v>ok</v>
      </c>
      <c r="C651" s="72" t="s">
        <v>369</v>
      </c>
      <c r="D651" t="s">
        <v>2230</v>
      </c>
      <c r="E651" t="s">
        <v>2232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N651" s="69">
        <v>45712</v>
      </c>
      <c r="O651" s="69">
        <v>45712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2</v>
      </c>
      <c r="R651" s="74" t="s">
        <v>538</v>
      </c>
      <c r="S651" s="73"/>
    </row>
    <row r="652" spans="1:19">
      <c r="A652" t="s">
        <v>2235</v>
      </c>
      <c r="B652" s="73" t="str">
        <f>IFERROR(VLOOKUP(Proc[[#This Row],[App]],Table2[],3,0),"open")</f>
        <v>open</v>
      </c>
      <c r="C652" t="s">
        <v>375</v>
      </c>
      <c r="D652" t="s">
        <v>2236</v>
      </c>
      <c r="E652" t="s">
        <v>484</v>
      </c>
      <c r="F652" s="73" t="s">
        <v>2234</v>
      </c>
      <c r="G652" t="s">
        <v>406</v>
      </c>
      <c r="H652" s="73" t="str">
        <f>IF(Proc[[#This Row],[type]]="LFF (MDG-F)",MID(Proc[[#This Row],[Obj]],13,10),"")</f>
        <v>AE50GCO220</v>
      </c>
      <c r="J652" s="73" t="b">
        <f>Proc[[#This Row],[Requested]]=Proc[[#This Row],[CurrentParent]]</f>
        <v>0</v>
      </c>
      <c r="K652" s="73" t="str">
        <f>IF(Proc[[#This Row],[Author]]="Marcela Urrego",VLOOKUP(LEFT(Proc[[#This Row],[Requested]],1),Table3[#All],2,0),VLOOKUP(Proc[[#This Row],[Author]],Table4[],2,0))</f>
        <v>HC</v>
      </c>
      <c r="L652" s="73" t="s">
        <v>530</v>
      </c>
      <c r="M652" s="69">
        <v>45709.554386574076</v>
      </c>
      <c r="P652" s="74" t="str">
        <f ca="1">IF(Proc[[#This Row],[DaysAgeing]]&gt;5,"yep","on track")</f>
        <v>on track</v>
      </c>
      <c r="Q652" s="3">
        <f ca="1">IF(Proc[[#This Row],[DateClosed]]="",ABS(NETWORKDAYS(Proc[[#This Row],[DateOpened]],TODAY()))-1,ABS(NETWORKDAYS(Proc[[#This Row],[DateOpened]],Proc[[#This Row],[DateClosed]]))-1)</f>
        <v>1</v>
      </c>
      <c r="R652" s="74" t="s">
        <v>411</v>
      </c>
      <c r="S652" s="73"/>
    </row>
    <row r="653" spans="1:19">
      <c r="A653" t="s">
        <v>2246</v>
      </c>
      <c r="B653" s="73" t="str">
        <f>IFERROR(VLOOKUP(Proc[[#This Row],[App]],Table2[],3,0),"open")</f>
        <v>open</v>
      </c>
      <c r="C653" t="s">
        <v>370</v>
      </c>
      <c r="D653" t="s">
        <v>2237</v>
      </c>
      <c r="E653" t="s">
        <v>2247</v>
      </c>
      <c r="F653" s="73" t="s">
        <v>2249</v>
      </c>
      <c r="G653" t="s">
        <v>400</v>
      </c>
      <c r="H653" s="73" t="str">
        <f>IF(Proc[[#This Row],[type]]="LFF (MDG-F)",MID(Proc[[#This Row],[Obj]],13,10),"")</f>
        <v/>
      </c>
      <c r="J653" s="73" t="b">
        <f>Proc[[#This Row],[Requested]]=Proc[[#This Row],[CurrentParent]]</f>
        <v>0</v>
      </c>
      <c r="K653" s="73" t="str">
        <f>IF(Proc[[#This Row],[Author]]="Marcela Urrego",VLOOKUP(LEFT(Proc[[#This Row],[Requested]],1),Table3[#All],2,0),VLOOKUP(Proc[[#This Row],[Author]],Table4[],2,0))</f>
        <v>LS</v>
      </c>
      <c r="L653" s="32" t="s">
        <v>530</v>
      </c>
      <c r="M653" s="69">
        <v>45712.326793981483</v>
      </c>
      <c r="P653" s="74" t="str">
        <f ca="1">IF(Proc[[#This Row],[DaysAgeing]]&gt;5,"yep","on track")</f>
        <v>on track</v>
      </c>
      <c r="Q653" s="3">
        <f ca="1">IF(Proc[[#This Row],[DateClosed]]="",ABS(NETWORKDAYS(Proc[[#This Row],[DateOpened]],TODAY()))-1,ABS(NETWORKDAYS(Proc[[#This Row],[DateOpened]],Proc[[#This Row],[DateClosed]]))-1)</f>
        <v>0</v>
      </c>
      <c r="R653" s="74" t="s">
        <v>858</v>
      </c>
      <c r="S653" s="73"/>
    </row>
    <row r="654" spans="1:19">
      <c r="A654" s="72" t="s">
        <v>2246</v>
      </c>
      <c r="B654" s="73" t="str">
        <f>IFERROR(VLOOKUP(Proc[[#This Row],[App]],Table2[],3,0),"open")</f>
        <v>open</v>
      </c>
      <c r="C654" s="72" t="s">
        <v>370</v>
      </c>
      <c r="D654" t="s">
        <v>2238</v>
      </c>
      <c r="E654" t="s">
        <v>2247</v>
      </c>
      <c r="F654" s="73" t="s">
        <v>2249</v>
      </c>
      <c r="G654" s="72" t="s">
        <v>400</v>
      </c>
      <c r="H654" s="73" t="str">
        <f>IF(Proc[[#This Row],[type]]="LFF (MDG-F)",MID(Proc[[#This Row],[Obj]],13,10),"")</f>
        <v/>
      </c>
      <c r="J654" s="73" t="b">
        <f>Proc[[#This Row],[Requested]]=Proc[[#This Row],[CurrentParent]]</f>
        <v>0</v>
      </c>
      <c r="K654" s="73" t="str">
        <f>IF(Proc[[#This Row],[Author]]="Marcela Urrego",VLOOKUP(LEFT(Proc[[#This Row],[Requested]],1),Table3[#All],2,0),VLOOKUP(Proc[[#This Row],[Author]],Table4[],2,0))</f>
        <v>LS</v>
      </c>
      <c r="L654" s="32" t="s">
        <v>530</v>
      </c>
      <c r="M654" s="69">
        <v>45712.326793981483</v>
      </c>
      <c r="P654" s="74" t="str">
        <f ca="1">IF(Proc[[#This Row],[DaysAgeing]]&gt;5,"yep","on track")</f>
        <v>on track</v>
      </c>
      <c r="Q654" s="3">
        <f ca="1">IF(Proc[[#This Row],[DateClosed]]="",ABS(NETWORKDAYS(Proc[[#This Row],[DateOpened]],TODAY()))-1,ABS(NETWORKDAYS(Proc[[#This Row],[DateOpened]],Proc[[#This Row],[DateClosed]]))-1)</f>
        <v>0</v>
      </c>
      <c r="R654" s="74" t="s">
        <v>858</v>
      </c>
      <c r="S654" s="73"/>
    </row>
    <row r="655" spans="1:19">
      <c r="A655" s="72" t="s">
        <v>2246</v>
      </c>
      <c r="B655" s="73" t="str">
        <f>IFERROR(VLOOKUP(Proc[[#This Row],[App]],Table2[],3,0),"open")</f>
        <v>open</v>
      </c>
      <c r="C655" s="72" t="s">
        <v>370</v>
      </c>
      <c r="D655" t="s">
        <v>2239</v>
      </c>
      <c r="E655" t="s">
        <v>1288</v>
      </c>
      <c r="F655" s="73" t="s">
        <v>1289</v>
      </c>
      <c r="G655" s="72" t="s">
        <v>400</v>
      </c>
      <c r="H655" s="73" t="str">
        <f>IF(Proc[[#This Row],[type]]="LFF (MDG-F)",MID(Proc[[#This Row],[Obj]],13,10),"")</f>
        <v/>
      </c>
      <c r="J655" s="73" t="b">
        <f>Proc[[#This Row],[Requested]]=Proc[[#This Row],[CurrentParent]]</f>
        <v>0</v>
      </c>
      <c r="K655" s="73" t="str">
        <f>IF(Proc[[#This Row],[Author]]="Marcela Urrego",VLOOKUP(LEFT(Proc[[#This Row],[Requested]],1),Table3[#All],2,0),VLOOKUP(Proc[[#This Row],[Author]],Table4[],2,0))</f>
        <v>LS</v>
      </c>
      <c r="L655" s="32" t="s">
        <v>530</v>
      </c>
      <c r="M655" s="69">
        <v>45712.326793981483</v>
      </c>
      <c r="P655" s="74" t="str">
        <f ca="1">IF(Proc[[#This Row],[DaysAgeing]]&gt;5,"yep","on track")</f>
        <v>on track</v>
      </c>
      <c r="Q655" s="3">
        <f ca="1">IF(Proc[[#This Row],[DateClosed]]="",ABS(NETWORKDAYS(Proc[[#This Row],[DateOpened]],TODAY()))-1,ABS(NETWORKDAYS(Proc[[#This Row],[DateOpened]],Proc[[#This Row],[DateClosed]]))-1)</f>
        <v>0</v>
      </c>
      <c r="R655" s="74" t="s">
        <v>858</v>
      </c>
      <c r="S655" s="73"/>
    </row>
    <row r="656" spans="1:19">
      <c r="A656" s="72" t="s">
        <v>2246</v>
      </c>
      <c r="B656" s="73" t="str">
        <f>IFERROR(VLOOKUP(Proc[[#This Row],[App]],Table2[],3,0),"open")</f>
        <v>open</v>
      </c>
      <c r="C656" s="72" t="s">
        <v>375</v>
      </c>
      <c r="D656" t="s">
        <v>2240</v>
      </c>
      <c r="E656" t="s">
        <v>2248</v>
      </c>
      <c r="F656" s="73" t="s">
        <v>2249</v>
      </c>
      <c r="G656" t="s">
        <v>406</v>
      </c>
      <c r="H656" s="73" t="str">
        <f>IF(Proc[[#This Row],[type]]="LFF (MDG-F)",MID(Proc[[#This Row],[Obj]],13,10),"")</f>
        <v>DE10OF0005</v>
      </c>
      <c r="J656" s="73" t="b">
        <f>Proc[[#This Row],[Requested]]=Proc[[#This Row],[CurrentParent]]</f>
        <v>0</v>
      </c>
      <c r="K656" s="73" t="str">
        <f>IF(Proc[[#This Row],[Author]]="Marcela Urrego",VLOOKUP(LEFT(Proc[[#This Row],[Requested]],1),Table3[#All],2,0),VLOOKUP(Proc[[#This Row],[Author]],Table4[],2,0))</f>
        <v>LS</v>
      </c>
      <c r="L656" s="32" t="s">
        <v>530</v>
      </c>
      <c r="M656" s="69">
        <v>45712.326793981483</v>
      </c>
      <c r="P656" s="74" t="str">
        <f ca="1">IF(Proc[[#This Row],[DaysAgeing]]&gt;5,"yep","on track")</f>
        <v>on track</v>
      </c>
      <c r="Q656" s="3">
        <f ca="1">IF(Proc[[#This Row],[DateClosed]]="",ABS(NETWORKDAYS(Proc[[#This Row],[DateOpened]],TODAY()))-1,ABS(NETWORKDAYS(Proc[[#This Row],[DateOpened]],Proc[[#This Row],[DateClosed]]))-1)</f>
        <v>0</v>
      </c>
      <c r="R656" s="74" t="s">
        <v>858</v>
      </c>
      <c r="S656" s="73"/>
    </row>
    <row r="657" spans="1:19">
      <c r="A657" s="72" t="s">
        <v>2246</v>
      </c>
      <c r="B657" s="73" t="str">
        <f>IFERROR(VLOOKUP(Proc[[#This Row],[App]],Table2[],3,0),"open")</f>
        <v>open</v>
      </c>
      <c r="C657" s="72" t="s">
        <v>375</v>
      </c>
      <c r="D657" t="s">
        <v>2241</v>
      </c>
      <c r="E657" t="s">
        <v>2248</v>
      </c>
      <c r="F657" s="73" t="s">
        <v>2249</v>
      </c>
      <c r="G657" s="72" t="s">
        <v>406</v>
      </c>
      <c r="H657" s="73" t="str">
        <f>IF(Proc[[#This Row],[type]]="LFF (MDG-F)",MID(Proc[[#This Row],[Obj]],13,10),"")</f>
        <v>2123OF0029</v>
      </c>
      <c r="J657" s="73" t="b">
        <f>Proc[[#This Row],[Requested]]=Proc[[#This Row],[CurrentParent]]</f>
        <v>0</v>
      </c>
      <c r="K657" s="73" t="str">
        <f>IF(Proc[[#This Row],[Author]]="Marcela Urrego",VLOOKUP(LEFT(Proc[[#This Row],[Requested]],1),Table3[#All],2,0),VLOOKUP(Proc[[#This Row],[Author]],Table4[],2,0))</f>
        <v>LS</v>
      </c>
      <c r="L657" s="32" t="s">
        <v>530</v>
      </c>
      <c r="M657" s="69">
        <v>45712.326793981483</v>
      </c>
      <c r="P657" s="74" t="str">
        <f ca="1">IF(Proc[[#This Row],[DaysAgeing]]&gt;5,"yep","on track")</f>
        <v>on track</v>
      </c>
      <c r="Q657" s="3">
        <f ca="1">IF(Proc[[#This Row],[DateClosed]]="",ABS(NETWORKDAYS(Proc[[#This Row],[DateOpened]],TODAY()))-1,ABS(NETWORKDAYS(Proc[[#This Row],[DateOpened]],Proc[[#This Row],[DateClosed]]))-1)</f>
        <v>0</v>
      </c>
      <c r="R657" s="74" t="s">
        <v>858</v>
      </c>
      <c r="S657" s="73"/>
    </row>
    <row r="658" spans="1:19">
      <c r="A658" s="72" t="s">
        <v>2246</v>
      </c>
      <c r="B658" s="73" t="str">
        <f>IFERROR(VLOOKUP(Proc[[#This Row],[App]],Table2[],3,0),"open")</f>
        <v>open</v>
      </c>
      <c r="C658" s="72" t="s">
        <v>370</v>
      </c>
      <c r="D658" t="s">
        <v>2242</v>
      </c>
      <c r="E658" t="s">
        <v>2248</v>
      </c>
      <c r="F658" s="73" t="s">
        <v>2249</v>
      </c>
      <c r="G658" s="72" t="s">
        <v>400</v>
      </c>
      <c r="H658" s="73" t="str">
        <f>IF(Proc[[#This Row],[type]]="LFF (MDG-F)",MID(Proc[[#This Row],[Obj]],13,10),"")</f>
        <v/>
      </c>
      <c r="J658" s="73" t="b">
        <f>Proc[[#This Row],[Requested]]=Proc[[#This Row],[CurrentParent]]</f>
        <v>0</v>
      </c>
      <c r="K658" s="73" t="str">
        <f>IF(Proc[[#This Row],[Author]]="Marcela Urrego",VLOOKUP(LEFT(Proc[[#This Row],[Requested]],1),Table3[#All],2,0),VLOOKUP(Proc[[#This Row],[Author]],Table4[],2,0))</f>
        <v>LS</v>
      </c>
      <c r="L658" s="32" t="s">
        <v>530</v>
      </c>
      <c r="M658" s="69">
        <v>45712.326793981483</v>
      </c>
      <c r="P658" s="74" t="str">
        <f ca="1">IF(Proc[[#This Row],[DaysAgeing]]&gt;5,"yep","on track")</f>
        <v>on track</v>
      </c>
      <c r="Q658" s="3">
        <f ca="1">IF(Proc[[#This Row],[DateClosed]]="",ABS(NETWORKDAYS(Proc[[#This Row],[DateOpened]],TODAY()))-1,ABS(NETWORKDAYS(Proc[[#This Row],[DateOpened]],Proc[[#This Row],[DateClosed]]))-1)</f>
        <v>0</v>
      </c>
      <c r="R658" s="74" t="s">
        <v>858</v>
      </c>
      <c r="S658" s="73"/>
    </row>
    <row r="659" spans="1:19">
      <c r="A659" s="72" t="s">
        <v>2246</v>
      </c>
      <c r="B659" s="73" t="str">
        <f>IFERROR(VLOOKUP(Proc[[#This Row],[App]],Table2[],3,0),"open")</f>
        <v>open</v>
      </c>
      <c r="C659" s="72" t="s">
        <v>370</v>
      </c>
      <c r="D659" t="s">
        <v>2243</v>
      </c>
      <c r="E659" t="s">
        <v>2248</v>
      </c>
      <c r="F659" s="73" t="s">
        <v>2249</v>
      </c>
      <c r="G659" s="72" t="s">
        <v>400</v>
      </c>
      <c r="H659" s="73" t="str">
        <f>IF(Proc[[#This Row],[type]]="LFF (MDG-F)",MID(Proc[[#This Row],[Obj]],13,10),"")</f>
        <v/>
      </c>
      <c r="J659" s="73" t="b">
        <f>Proc[[#This Row],[Requested]]=Proc[[#This Row],[CurrentParent]]</f>
        <v>0</v>
      </c>
      <c r="K659" s="73" t="str">
        <f>IF(Proc[[#This Row],[Author]]="Marcela Urrego",VLOOKUP(LEFT(Proc[[#This Row],[Requested]],1),Table3[#All],2,0),VLOOKUP(Proc[[#This Row],[Author]],Table4[],2,0))</f>
        <v>LS</v>
      </c>
      <c r="L659" s="32" t="s">
        <v>530</v>
      </c>
      <c r="M659" s="69">
        <v>45712.326793981483</v>
      </c>
      <c r="P659" s="74" t="str">
        <f ca="1">IF(Proc[[#This Row],[DaysAgeing]]&gt;5,"yep","on track")</f>
        <v>on track</v>
      </c>
      <c r="Q659" s="3">
        <f ca="1">IF(Proc[[#This Row],[DateClosed]]="",ABS(NETWORKDAYS(Proc[[#This Row],[DateOpened]],TODAY()))-1,ABS(NETWORKDAYS(Proc[[#This Row],[DateOpened]],Proc[[#This Row],[DateClosed]]))-1)</f>
        <v>0</v>
      </c>
      <c r="R659" s="74" t="s">
        <v>858</v>
      </c>
      <c r="S659" s="73"/>
    </row>
    <row r="660" spans="1:19">
      <c r="A660" s="72" t="s">
        <v>2246</v>
      </c>
      <c r="B660" s="73" t="str">
        <f>IFERROR(VLOOKUP(Proc[[#This Row],[App]],Table2[],3,0),"open")</f>
        <v>open</v>
      </c>
      <c r="C660" s="72" t="s">
        <v>370</v>
      </c>
      <c r="D660" t="s">
        <v>2244</v>
      </c>
      <c r="E660" t="s">
        <v>2248</v>
      </c>
      <c r="F660" s="73" t="s">
        <v>2249</v>
      </c>
      <c r="G660" s="72" t="s">
        <v>400</v>
      </c>
      <c r="H660" s="73" t="str">
        <f>IF(Proc[[#This Row],[type]]="LFF (MDG-F)",MID(Proc[[#This Row],[Obj]],13,10),"")</f>
        <v/>
      </c>
      <c r="J660" s="73" t="b">
        <f>Proc[[#This Row],[Requested]]=Proc[[#This Row],[CurrentParent]]</f>
        <v>0</v>
      </c>
      <c r="K660" s="73" t="str">
        <f>IF(Proc[[#This Row],[Author]]="Marcela Urrego",VLOOKUP(LEFT(Proc[[#This Row],[Requested]],1),Table3[#All],2,0),VLOOKUP(Proc[[#This Row],[Author]],Table4[],2,0))</f>
        <v>LS</v>
      </c>
      <c r="L660" s="32" t="s">
        <v>530</v>
      </c>
      <c r="M660" s="69">
        <v>45712.326793981483</v>
      </c>
      <c r="P660" s="74" t="str">
        <f ca="1">IF(Proc[[#This Row],[DaysAgeing]]&gt;5,"yep","on track")</f>
        <v>on track</v>
      </c>
      <c r="Q660" s="3">
        <f ca="1">IF(Proc[[#This Row],[DateClosed]]="",ABS(NETWORKDAYS(Proc[[#This Row],[DateOpened]],TODAY()))-1,ABS(NETWORKDAYS(Proc[[#This Row],[DateOpened]],Proc[[#This Row],[DateClosed]]))-1)</f>
        <v>0</v>
      </c>
      <c r="R660" s="74" t="s">
        <v>858</v>
      </c>
      <c r="S660" s="73"/>
    </row>
    <row r="661" spans="1:19">
      <c r="A661" s="72" t="s">
        <v>2246</v>
      </c>
      <c r="B661" s="73" t="str">
        <f>IFERROR(VLOOKUP(Proc[[#This Row],[App]],Table2[],3,0),"open")</f>
        <v>open</v>
      </c>
      <c r="C661" s="72" t="s">
        <v>370</v>
      </c>
      <c r="D661" t="s">
        <v>2245</v>
      </c>
      <c r="E661" t="s">
        <v>2248</v>
      </c>
      <c r="F661" s="73" t="s">
        <v>2249</v>
      </c>
      <c r="G661" s="72" t="s">
        <v>400</v>
      </c>
      <c r="H661" s="73" t="str">
        <f>IF(Proc[[#This Row],[type]]="LFF (MDG-F)",MID(Proc[[#This Row],[Obj]],13,10),"")</f>
        <v/>
      </c>
      <c r="J661" s="73" t="b">
        <f>Proc[[#This Row],[Requested]]=Proc[[#This Row],[CurrentParent]]</f>
        <v>0</v>
      </c>
      <c r="K661" s="73" t="str">
        <f>IF(Proc[[#This Row],[Author]]="Marcela Urrego",VLOOKUP(LEFT(Proc[[#This Row],[Requested]],1),Table3[#All],2,0),VLOOKUP(Proc[[#This Row],[Author]],Table4[],2,0))</f>
        <v>LS</v>
      </c>
      <c r="L661" s="32" t="s">
        <v>530</v>
      </c>
      <c r="M661" s="69">
        <v>45712.326793981483</v>
      </c>
      <c r="P661" s="74" t="str">
        <f ca="1">IF(Proc[[#This Row],[DaysAgeing]]&gt;5,"yep","on track")</f>
        <v>on track</v>
      </c>
      <c r="Q661" s="3">
        <f ca="1">IF(Proc[[#This Row],[DateClosed]]="",ABS(NETWORKDAYS(Proc[[#This Row],[DateOpened]],TODAY()))-1,ABS(NETWORKDAYS(Proc[[#This Row],[DateOpened]],Proc[[#This Row],[DateClosed]]))-1)</f>
        <v>0</v>
      </c>
      <c r="R661" s="74" t="s">
        <v>858</v>
      </c>
      <c r="S661" s="73"/>
    </row>
    <row r="662" spans="1:19">
      <c r="A662" t="s">
        <v>2250</v>
      </c>
      <c r="B662" s="73" t="str">
        <f>IFERROR(VLOOKUP(Proc[[#This Row],[App]],Table2[],3,0),"open")</f>
        <v>open</v>
      </c>
      <c r="C662" t="s">
        <v>375</v>
      </c>
      <c r="D662" t="s">
        <v>2251</v>
      </c>
      <c r="E662" t="s">
        <v>2262</v>
      </c>
      <c r="F662" s="73" t="s">
        <v>2261</v>
      </c>
      <c r="G662" t="s">
        <v>406</v>
      </c>
      <c r="H662" s="73" t="str">
        <f>IF(Proc[[#This Row],[type]]="LFF (MDG-F)",MID(Proc[[#This Row],[Obj]],13,10),"")</f>
        <v>DE10GIN006</v>
      </c>
      <c r="I662" t="s">
        <v>2263</v>
      </c>
      <c r="J662" s="73" t="b">
        <f>Proc[[#This Row],[Requested]]=Proc[[#This Row],[CurrentParent]]</f>
        <v>0</v>
      </c>
      <c r="K662" s="73" t="str">
        <f>IF(Proc[[#This Row],[Author]]="Marcela Urrego",VLOOKUP(LEFT(Proc[[#This Row],[Requested]],1),Table3[#All],2,0),VLOOKUP(Proc[[#This Row],[Author]],Table4[],2,0))</f>
        <v>MGF</v>
      </c>
      <c r="L662" s="32" t="s">
        <v>530</v>
      </c>
      <c r="M662" s="69">
        <v>45712.411909722221</v>
      </c>
      <c r="P662" s="74" t="str">
        <f ca="1">IF(Proc[[#This Row],[DaysAgeing]]&gt;5,"yep","on track")</f>
        <v>on track</v>
      </c>
      <c r="Q662" s="3">
        <f ca="1">IF(Proc[[#This Row],[DateClosed]]="",ABS(NETWORKDAYS(Proc[[#This Row],[DateOpened]],TODAY()))-1,ABS(NETWORKDAYS(Proc[[#This Row],[DateOpened]],Proc[[#This Row],[DateClosed]]))-1)</f>
        <v>0</v>
      </c>
      <c r="R662" s="74" t="s">
        <v>538</v>
      </c>
      <c r="S662" s="73"/>
    </row>
    <row r="663" spans="1:19">
      <c r="A663" s="72" t="s">
        <v>2250</v>
      </c>
      <c r="B663" s="73" t="str">
        <f>IFERROR(VLOOKUP(Proc[[#This Row],[App]],Table2[],3,0),"open")</f>
        <v>open</v>
      </c>
      <c r="C663" s="72" t="s">
        <v>375</v>
      </c>
      <c r="D663" t="s">
        <v>2252</v>
      </c>
      <c r="E663" t="s">
        <v>2262</v>
      </c>
      <c r="F663" s="73" t="s">
        <v>2261</v>
      </c>
      <c r="G663" s="72" t="s">
        <v>406</v>
      </c>
      <c r="H663" s="73" t="str">
        <f>IF(Proc[[#This Row],[type]]="LFF (MDG-F)",MID(Proc[[#This Row],[Obj]],13,10),"")</f>
        <v>DE10GM1008</v>
      </c>
      <c r="I663" t="s">
        <v>2264</v>
      </c>
      <c r="J663" s="73" t="b">
        <f>Proc[[#This Row],[Requested]]=Proc[[#This Row],[CurrentParent]]</f>
        <v>0</v>
      </c>
      <c r="K663" s="73" t="str">
        <f>IF(Proc[[#This Row],[Author]]="Marcela Urrego",VLOOKUP(LEFT(Proc[[#This Row],[Requested]],1),Table3[#All],2,0),VLOOKUP(Proc[[#This Row],[Author]],Table4[],2,0))</f>
        <v>MGF</v>
      </c>
      <c r="L663" s="32" t="s">
        <v>530</v>
      </c>
      <c r="M663" s="69">
        <v>45712.411909722221</v>
      </c>
      <c r="P663" s="74" t="str">
        <f ca="1">IF(Proc[[#This Row],[DaysAgeing]]&gt;5,"yep","on track")</f>
        <v>on track</v>
      </c>
      <c r="Q663" s="3">
        <f ca="1">IF(Proc[[#This Row],[DateClosed]]="",ABS(NETWORKDAYS(Proc[[#This Row],[DateOpened]],TODAY()))-1,ABS(NETWORKDAYS(Proc[[#This Row],[DateOpened]],Proc[[#This Row],[DateClosed]]))-1)</f>
        <v>0</v>
      </c>
      <c r="R663" s="74" t="s">
        <v>538</v>
      </c>
      <c r="S663" s="73"/>
    </row>
    <row r="664" spans="1:19">
      <c r="A664" s="72" t="s">
        <v>2250</v>
      </c>
      <c r="B664" s="73" t="str">
        <f>IFERROR(VLOOKUP(Proc[[#This Row],[App]],Table2[],3,0),"open")</f>
        <v>open</v>
      </c>
      <c r="C664" s="72" t="s">
        <v>375</v>
      </c>
      <c r="D664" t="s">
        <v>2253</v>
      </c>
      <c r="E664" t="s">
        <v>2262</v>
      </c>
      <c r="F664" s="73" t="s">
        <v>2261</v>
      </c>
      <c r="G664" s="72" t="s">
        <v>406</v>
      </c>
      <c r="H664" s="73" t="str">
        <f>IF(Proc[[#This Row],[type]]="LFF (MDG-F)",MID(Proc[[#This Row],[Obj]],13,10),"")</f>
        <v>DE10GM2000</v>
      </c>
      <c r="I664" t="s">
        <v>2276</v>
      </c>
      <c r="J664" s="73" t="b">
        <f>Proc[[#This Row],[Requested]]=Proc[[#This Row],[CurrentParent]]</f>
        <v>0</v>
      </c>
      <c r="K664" s="73" t="str">
        <f>IF(Proc[[#This Row],[Author]]="Marcela Urrego",VLOOKUP(LEFT(Proc[[#This Row],[Requested]],1),Table3[#All],2,0),VLOOKUP(Proc[[#This Row],[Author]],Table4[],2,0))</f>
        <v>MGF</v>
      </c>
      <c r="L664" s="32" t="s">
        <v>530</v>
      </c>
      <c r="M664" s="69">
        <v>45712.411909722221</v>
      </c>
      <c r="P664" s="74" t="str">
        <f ca="1">IF(Proc[[#This Row],[DaysAgeing]]&gt;5,"yep","on track")</f>
        <v>on track</v>
      </c>
      <c r="Q664" s="3">
        <f ca="1">IF(Proc[[#This Row],[DateClosed]]="",ABS(NETWORKDAYS(Proc[[#This Row],[DateOpened]],TODAY()))-1,ABS(NETWORKDAYS(Proc[[#This Row],[DateOpened]],Proc[[#This Row],[DateClosed]]))-1)</f>
        <v>0</v>
      </c>
      <c r="R664" s="74" t="s">
        <v>538</v>
      </c>
      <c r="S664" s="73"/>
    </row>
    <row r="665" spans="1:19">
      <c r="A665" s="72" t="s">
        <v>2250</v>
      </c>
      <c r="B665" s="73" t="str">
        <f>IFERROR(VLOOKUP(Proc[[#This Row],[App]],Table2[],3,0),"open")</f>
        <v>open</v>
      </c>
      <c r="C665" s="72" t="s">
        <v>375</v>
      </c>
      <c r="D665" t="s">
        <v>2254</v>
      </c>
      <c r="E665" t="s">
        <v>2262</v>
      </c>
      <c r="F665" s="73" t="s">
        <v>2261</v>
      </c>
      <c r="G665" s="72" t="s">
        <v>406</v>
      </c>
      <c r="H665" s="73" t="str">
        <f>IF(Proc[[#This Row],[type]]="LFF (MDG-F)",MID(Proc[[#This Row],[Obj]],13,10),"")</f>
        <v>DE10GM4009</v>
      </c>
      <c r="I665" t="s">
        <v>2265</v>
      </c>
      <c r="J665" s="73" t="b">
        <f>Proc[[#This Row],[Requested]]=Proc[[#This Row],[CurrentParent]]</f>
        <v>0</v>
      </c>
      <c r="K665" s="73" t="str">
        <f>IF(Proc[[#This Row],[Author]]="Marcela Urrego",VLOOKUP(LEFT(Proc[[#This Row],[Requested]],1),Table3[#All],2,0),VLOOKUP(Proc[[#This Row],[Author]],Table4[],2,0))</f>
        <v>MGF</v>
      </c>
      <c r="L665" s="32" t="s">
        <v>530</v>
      </c>
      <c r="M665" s="69">
        <v>45712.411909722221</v>
      </c>
      <c r="P665" s="74" t="str">
        <f ca="1">IF(Proc[[#This Row],[DaysAgeing]]&gt;5,"yep","on track")</f>
        <v>on track</v>
      </c>
      <c r="Q665" s="3">
        <f ca="1">IF(Proc[[#This Row],[DateClosed]]="",ABS(NETWORKDAYS(Proc[[#This Row],[DateOpened]],TODAY()))-1,ABS(NETWORKDAYS(Proc[[#This Row],[DateOpened]],Proc[[#This Row],[DateClosed]]))-1)</f>
        <v>0</v>
      </c>
      <c r="R665" s="74" t="s">
        <v>538</v>
      </c>
      <c r="S665" s="73"/>
    </row>
    <row r="666" spans="1:19">
      <c r="A666" s="72" t="s">
        <v>2250</v>
      </c>
      <c r="B666" s="73" t="str">
        <f>IFERROR(VLOOKUP(Proc[[#This Row],[App]],Table2[],3,0),"open")</f>
        <v>open</v>
      </c>
      <c r="C666" s="72" t="s">
        <v>375</v>
      </c>
      <c r="D666" t="s">
        <v>2255</v>
      </c>
      <c r="E666" t="s">
        <v>2262</v>
      </c>
      <c r="F666" s="73" t="s">
        <v>2261</v>
      </c>
      <c r="G666" s="72" t="s">
        <v>406</v>
      </c>
      <c r="H666" s="73" t="str">
        <f>IF(Proc[[#This Row],[type]]="LFF (MDG-F)",MID(Proc[[#This Row],[Obj]],13,10),"")</f>
        <v>DE10GM8003</v>
      </c>
      <c r="I666" t="s">
        <v>2266</v>
      </c>
      <c r="J666" s="73" t="b">
        <f>Proc[[#This Row],[Requested]]=Proc[[#This Row],[CurrentParent]]</f>
        <v>0</v>
      </c>
      <c r="K666" s="73" t="str">
        <f>IF(Proc[[#This Row],[Author]]="Marcela Urrego",VLOOKUP(LEFT(Proc[[#This Row],[Requested]],1),Table3[#All],2,0),VLOOKUP(Proc[[#This Row],[Author]],Table4[],2,0))</f>
        <v>MGF</v>
      </c>
      <c r="L666" s="32" t="s">
        <v>530</v>
      </c>
      <c r="M666" s="69">
        <v>45712.411909722221</v>
      </c>
      <c r="P666" s="74" t="str">
        <f ca="1">IF(Proc[[#This Row],[DaysAgeing]]&gt;5,"yep","on track")</f>
        <v>on track</v>
      </c>
      <c r="Q666" s="3">
        <f ca="1">IF(Proc[[#This Row],[DateClosed]]="",ABS(NETWORKDAYS(Proc[[#This Row],[DateOpened]],TODAY()))-1,ABS(NETWORKDAYS(Proc[[#This Row],[DateOpened]],Proc[[#This Row],[DateClosed]]))-1)</f>
        <v>0</v>
      </c>
      <c r="R666" s="74" t="s">
        <v>538</v>
      </c>
      <c r="S666" s="73"/>
    </row>
    <row r="667" spans="1:19">
      <c r="A667" s="72" t="s">
        <v>2250</v>
      </c>
      <c r="B667" s="73" t="str">
        <f>IFERROR(VLOOKUP(Proc[[#This Row],[App]],Table2[],3,0),"open")</f>
        <v>open</v>
      </c>
      <c r="C667" s="72" t="s">
        <v>375</v>
      </c>
      <c r="D667" t="s">
        <v>2256</v>
      </c>
      <c r="E667" t="s">
        <v>2262</v>
      </c>
      <c r="F667" s="73" t="s">
        <v>2261</v>
      </c>
      <c r="G667" s="72" t="s">
        <v>406</v>
      </c>
      <c r="H667" s="73" t="str">
        <f>IF(Proc[[#This Row],[type]]="LFF (MDG-F)",MID(Proc[[#This Row],[Obj]],13,10),"")</f>
        <v>KR08GLE009</v>
      </c>
      <c r="J667" s="73" t="b">
        <f>Proc[[#This Row],[Requested]]=Proc[[#This Row],[CurrentParent]]</f>
        <v>0</v>
      </c>
      <c r="K667" s="73" t="str">
        <f>IF(Proc[[#This Row],[Author]]="Marcela Urrego",VLOOKUP(LEFT(Proc[[#This Row],[Requested]],1),Table3[#All],2,0),VLOOKUP(Proc[[#This Row],[Author]],Table4[],2,0))</f>
        <v>MGF</v>
      </c>
      <c r="L667" s="32" t="s">
        <v>530</v>
      </c>
      <c r="M667" s="69">
        <v>45712.411909722221</v>
      </c>
      <c r="P667" s="74" t="str">
        <f ca="1">IF(Proc[[#This Row],[DaysAgeing]]&gt;5,"yep","on track")</f>
        <v>on track</v>
      </c>
      <c r="Q667" s="3">
        <f ca="1">IF(Proc[[#This Row],[DateClosed]]="",ABS(NETWORKDAYS(Proc[[#This Row],[DateOpened]],TODAY()))-1,ABS(NETWORKDAYS(Proc[[#This Row],[DateOpened]],Proc[[#This Row],[DateClosed]]))-1)</f>
        <v>0</v>
      </c>
      <c r="R667" s="74" t="s">
        <v>538</v>
      </c>
      <c r="S667" s="73"/>
    </row>
    <row r="668" spans="1:19">
      <c r="A668" s="72" t="s">
        <v>2250</v>
      </c>
      <c r="B668" s="73" t="str">
        <f>IFERROR(VLOOKUP(Proc[[#This Row],[App]],Table2[],3,0),"open")</f>
        <v>open</v>
      </c>
      <c r="C668" s="72" t="s">
        <v>375</v>
      </c>
      <c r="D668" t="s">
        <v>2257</v>
      </c>
      <c r="E668" t="s">
        <v>2262</v>
      </c>
      <c r="F668" s="73" t="s">
        <v>2261</v>
      </c>
      <c r="G668" s="72" t="s">
        <v>406</v>
      </c>
      <c r="H668" s="73" t="str">
        <f>IF(Proc[[#This Row],[type]]="LFF (MDG-F)",MID(Proc[[#This Row],[Obj]],13,10),"")</f>
        <v>KR11GLE006</v>
      </c>
      <c r="J668" s="73" t="b">
        <f>Proc[[#This Row],[Requested]]=Proc[[#This Row],[CurrentParent]]</f>
        <v>0</v>
      </c>
      <c r="K668" s="73" t="str">
        <f>IF(Proc[[#This Row],[Author]]="Marcela Urrego",VLOOKUP(LEFT(Proc[[#This Row],[Requested]],1),Table3[#All],2,0),VLOOKUP(Proc[[#This Row],[Author]],Table4[],2,0))</f>
        <v>MGF</v>
      </c>
      <c r="L668" s="32" t="s">
        <v>530</v>
      </c>
      <c r="M668" s="69">
        <v>45712.411909722221</v>
      </c>
      <c r="P668" s="74" t="str">
        <f ca="1">IF(Proc[[#This Row],[DaysAgeing]]&gt;5,"yep","on track")</f>
        <v>on track</v>
      </c>
      <c r="Q668" s="3">
        <f ca="1">IF(Proc[[#This Row],[DateClosed]]="",ABS(NETWORKDAYS(Proc[[#This Row],[DateOpened]],TODAY()))-1,ABS(NETWORKDAYS(Proc[[#This Row],[DateOpened]],Proc[[#This Row],[DateClosed]]))-1)</f>
        <v>0</v>
      </c>
      <c r="R668" s="74" t="s">
        <v>538</v>
      </c>
      <c r="S668" s="73"/>
    </row>
    <row r="669" spans="1:19">
      <c r="A669" s="72" t="s">
        <v>2250</v>
      </c>
      <c r="B669" s="73" t="str">
        <f>IFERROR(VLOOKUP(Proc[[#This Row],[App]],Table2[],3,0),"open")</f>
        <v>open</v>
      </c>
      <c r="C669" s="72" t="s">
        <v>375</v>
      </c>
      <c r="D669" t="s">
        <v>2258</v>
      </c>
      <c r="E669" t="s">
        <v>2262</v>
      </c>
      <c r="F669" s="73" t="s">
        <v>2261</v>
      </c>
      <c r="G669" s="72" t="s">
        <v>406</v>
      </c>
      <c r="H669" s="73" t="str">
        <f>IF(Proc[[#This Row],[type]]="LFF (MDG-F)",MID(Proc[[#This Row],[Obj]],13,10),"")</f>
        <v>KR15GLE006</v>
      </c>
      <c r="J669" s="73" t="b">
        <f>Proc[[#This Row],[Requested]]=Proc[[#This Row],[CurrentParent]]</f>
        <v>0</v>
      </c>
      <c r="K669" s="73" t="str">
        <f>IF(Proc[[#This Row],[Author]]="Marcela Urrego",VLOOKUP(LEFT(Proc[[#This Row],[Requested]],1),Table3[#All],2,0),VLOOKUP(Proc[[#This Row],[Author]],Table4[],2,0))</f>
        <v>MGF</v>
      </c>
      <c r="L669" s="32" t="s">
        <v>530</v>
      </c>
      <c r="M669" s="69">
        <v>45712.411909722221</v>
      </c>
      <c r="P669" s="74" t="str">
        <f ca="1">IF(Proc[[#This Row],[DaysAgeing]]&gt;5,"yep","on track")</f>
        <v>on track</v>
      </c>
      <c r="Q669" s="3">
        <f ca="1">IF(Proc[[#This Row],[DateClosed]]="",ABS(NETWORKDAYS(Proc[[#This Row],[DateOpened]],TODAY()))-1,ABS(NETWORKDAYS(Proc[[#This Row],[DateOpened]],Proc[[#This Row],[DateClosed]]))-1)</f>
        <v>0</v>
      </c>
      <c r="R669" s="74" t="s">
        <v>538</v>
      </c>
      <c r="S669" s="73"/>
    </row>
    <row r="670" spans="1:19">
      <c r="A670" s="72" t="s">
        <v>2250</v>
      </c>
      <c r="B670" s="73" t="str">
        <f>IFERROR(VLOOKUP(Proc[[#This Row],[App]],Table2[],3,0),"open")</f>
        <v>open</v>
      </c>
      <c r="C670" s="72" t="s">
        <v>375</v>
      </c>
      <c r="D670" t="s">
        <v>2259</v>
      </c>
      <c r="E670" t="s">
        <v>2262</v>
      </c>
      <c r="F670" s="73" t="s">
        <v>2261</v>
      </c>
      <c r="G670" s="72" t="s">
        <v>406</v>
      </c>
      <c r="H670" s="73" t="str">
        <f>IF(Proc[[#This Row],[type]]="LFF (MDG-F)",MID(Proc[[#This Row],[Obj]],13,10),"")</f>
        <v>KR16GLE006</v>
      </c>
      <c r="J670" s="73" t="b">
        <f>Proc[[#This Row],[Requested]]=Proc[[#This Row],[CurrentParent]]</f>
        <v>0</v>
      </c>
      <c r="K670" s="73" t="str">
        <f>IF(Proc[[#This Row],[Author]]="Marcela Urrego",VLOOKUP(LEFT(Proc[[#This Row],[Requested]],1),Table3[#All],2,0),VLOOKUP(Proc[[#This Row],[Author]],Table4[],2,0))</f>
        <v>MGF</v>
      </c>
      <c r="L670" s="32" t="s">
        <v>530</v>
      </c>
      <c r="M670" s="69">
        <v>45712.411909722221</v>
      </c>
      <c r="P670" s="74" t="str">
        <f ca="1">IF(Proc[[#This Row],[DaysAgeing]]&gt;5,"yep","on track")</f>
        <v>on track</v>
      </c>
      <c r="Q670" s="3">
        <f ca="1">IF(Proc[[#This Row],[DateClosed]]="",ABS(NETWORKDAYS(Proc[[#This Row],[DateOpened]],TODAY()))-1,ABS(NETWORKDAYS(Proc[[#This Row],[DateOpened]],Proc[[#This Row],[DateClosed]]))-1)</f>
        <v>0</v>
      </c>
      <c r="R670" s="74" t="s">
        <v>538</v>
      </c>
      <c r="S670" s="73"/>
    </row>
    <row r="671" spans="1:19">
      <c r="A671" s="72" t="s">
        <v>2250</v>
      </c>
      <c r="B671" s="73" t="str">
        <f>IFERROR(VLOOKUP(Proc[[#This Row],[App]],Table2[],3,0),"open")</f>
        <v>open</v>
      </c>
      <c r="C671" s="72" t="s">
        <v>375</v>
      </c>
      <c r="D671" t="s">
        <v>2260</v>
      </c>
      <c r="E671" t="s">
        <v>2262</v>
      </c>
      <c r="F671" s="73" t="s">
        <v>2261</v>
      </c>
      <c r="G671" s="72" t="s">
        <v>406</v>
      </c>
      <c r="H671" s="73" t="str">
        <f>IF(Proc[[#This Row],[type]]="LFF (MDG-F)",MID(Proc[[#This Row],[Obj]],13,10),"")</f>
        <v>SG10GM2004</v>
      </c>
      <c r="J671" s="73" t="b">
        <f>Proc[[#This Row],[Requested]]=Proc[[#This Row],[CurrentParent]]</f>
        <v>0</v>
      </c>
      <c r="K671" s="73" t="str">
        <f>IF(Proc[[#This Row],[Author]]="Marcela Urrego",VLOOKUP(LEFT(Proc[[#This Row],[Requested]],1),Table3[#All],2,0),VLOOKUP(Proc[[#This Row],[Author]],Table4[],2,0))</f>
        <v>MGF</v>
      </c>
      <c r="L671" s="32" t="s">
        <v>530</v>
      </c>
      <c r="M671" s="69">
        <v>45712.411909722221</v>
      </c>
      <c r="P671" s="74" t="str">
        <f ca="1">IF(Proc[[#This Row],[DaysAgeing]]&gt;5,"yep","on track")</f>
        <v>on track</v>
      </c>
      <c r="Q671" s="3">
        <f ca="1">IF(Proc[[#This Row],[DateClosed]]="",ABS(NETWORKDAYS(Proc[[#This Row],[DateOpened]],TODAY()))-1,ABS(NETWORKDAYS(Proc[[#This Row],[DateOpened]],Proc[[#This Row],[DateClosed]]))-1)</f>
        <v>0</v>
      </c>
      <c r="R671" s="74" t="s">
        <v>538</v>
      </c>
      <c r="S671" s="73"/>
    </row>
    <row r="672" spans="1:19">
      <c r="A672" s="72" t="s">
        <v>2267</v>
      </c>
      <c r="B672" s="73" t="str">
        <f>IFERROR(VLOOKUP(Proc[[#This Row],[App]],Table2[],3,0),"open")</f>
        <v>open</v>
      </c>
      <c r="C672" s="72" t="s">
        <v>370</v>
      </c>
      <c r="D672" t="s">
        <v>2268</v>
      </c>
      <c r="E672" t="s">
        <v>2272</v>
      </c>
      <c r="F672" s="73" t="s">
        <v>2274</v>
      </c>
      <c r="G672" s="72" t="s">
        <v>400</v>
      </c>
      <c r="H672" s="73" t="str">
        <f>IF(Proc[[#This Row],[type]]="LFF (MDG-F)",MID(Proc[[#This Row],[Obj]],13,10),"")</f>
        <v/>
      </c>
      <c r="J672" s="73" t="b">
        <f>Proc[[#This Row],[Requested]]=Proc[[#This Row],[CurrentParent]]</f>
        <v>0</v>
      </c>
      <c r="K672" s="73" t="str">
        <f>IF(Proc[[#This Row],[Author]]="Marcela Urrego",VLOOKUP(LEFT(Proc[[#This Row],[Requested]],1),Table3[#All],2,0),VLOOKUP(Proc[[#This Row],[Author]],Table4[],2,0))</f>
        <v>HC</v>
      </c>
      <c r="L672" s="32" t="s">
        <v>530</v>
      </c>
      <c r="M672" s="69">
        <v>45712.395381944443</v>
      </c>
      <c r="P672" s="74" t="str">
        <f ca="1">IF(Proc[[#This Row],[DaysAgeing]]&gt;5,"yep","on track")</f>
        <v>on track</v>
      </c>
      <c r="Q672" s="3">
        <f ca="1">IF(Proc[[#This Row],[DateClosed]]="",ABS(NETWORKDAYS(Proc[[#This Row],[DateOpened]],TODAY()))-1,ABS(NETWORKDAYS(Proc[[#This Row],[DateOpened]],Proc[[#This Row],[DateClosed]]))-1)</f>
        <v>0</v>
      </c>
      <c r="R672" s="74" t="s">
        <v>514</v>
      </c>
      <c r="S672" s="73"/>
    </row>
    <row r="673" spans="1:19">
      <c r="A673" s="72" t="s">
        <v>2267</v>
      </c>
      <c r="B673" s="73" t="str">
        <f>IFERROR(VLOOKUP(Proc[[#This Row],[App]],Table2[],3,0),"open")</f>
        <v>open</v>
      </c>
      <c r="C673" s="72" t="s">
        <v>370</v>
      </c>
      <c r="D673" t="s">
        <v>2269</v>
      </c>
      <c r="E673" t="s">
        <v>2273</v>
      </c>
      <c r="F673" s="73" t="s">
        <v>2275</v>
      </c>
      <c r="G673" s="72" t="s">
        <v>400</v>
      </c>
      <c r="H673" s="73" t="str">
        <f>IF(Proc[[#This Row],[type]]="LFF (MDG-F)",MID(Proc[[#This Row],[Obj]],13,10),"")</f>
        <v/>
      </c>
      <c r="J673" s="73" t="b">
        <f>Proc[[#This Row],[Requested]]=Proc[[#This Row],[CurrentParent]]</f>
        <v>0</v>
      </c>
      <c r="K673" s="73" t="str">
        <f>IF(Proc[[#This Row],[Author]]="Marcela Urrego",VLOOKUP(LEFT(Proc[[#This Row],[Requested]],1),Table3[#All],2,0),VLOOKUP(Proc[[#This Row],[Author]],Table4[],2,0))</f>
        <v>HC</v>
      </c>
      <c r="L673" s="32" t="s">
        <v>530</v>
      </c>
      <c r="M673" s="69">
        <v>45712.395381944443</v>
      </c>
      <c r="P673" s="74" t="str">
        <f ca="1">IF(Proc[[#This Row],[DaysAgeing]]&gt;5,"yep","on track")</f>
        <v>on track</v>
      </c>
      <c r="Q673" s="3">
        <f ca="1">IF(Proc[[#This Row],[DateClosed]]="",ABS(NETWORKDAYS(Proc[[#This Row],[DateOpened]],TODAY()))-1,ABS(NETWORKDAYS(Proc[[#This Row],[DateOpened]],Proc[[#This Row],[DateClosed]]))-1)</f>
        <v>0</v>
      </c>
      <c r="R673" s="74" t="s">
        <v>514</v>
      </c>
      <c r="S673" s="73"/>
    </row>
    <row r="674" spans="1:19">
      <c r="A674" t="s">
        <v>2267</v>
      </c>
      <c r="B674" s="73" t="str">
        <f>IFERROR(VLOOKUP(Proc[[#This Row],[App]],Table2[],3,0),"open")</f>
        <v>open</v>
      </c>
      <c r="C674" s="72" t="s">
        <v>370</v>
      </c>
      <c r="D674" t="s">
        <v>2270</v>
      </c>
      <c r="E674" t="s">
        <v>2273</v>
      </c>
      <c r="F674" s="73" t="s">
        <v>2275</v>
      </c>
      <c r="G674" s="72" t="s">
        <v>400</v>
      </c>
      <c r="H674" s="73" t="str">
        <f>IF(Proc[[#This Row],[type]]="LFF (MDG-F)",MID(Proc[[#This Row],[Obj]],13,10),"")</f>
        <v/>
      </c>
      <c r="J674" s="73" t="b">
        <f>Proc[[#This Row],[Requested]]=Proc[[#This Row],[CurrentParent]]</f>
        <v>0</v>
      </c>
      <c r="K674" s="73" t="str">
        <f>IF(Proc[[#This Row],[Author]]="Marcela Urrego",VLOOKUP(LEFT(Proc[[#This Row],[Requested]],1),Table3[#All],2,0),VLOOKUP(Proc[[#This Row],[Author]],Table4[],2,0))</f>
        <v>HC</v>
      </c>
      <c r="L674" s="32" t="s">
        <v>530</v>
      </c>
      <c r="M674" s="69">
        <v>45712.395381944443</v>
      </c>
      <c r="P674" s="74" t="str">
        <f ca="1">IF(Proc[[#This Row],[DaysAgeing]]&gt;5,"yep","on track")</f>
        <v>on track</v>
      </c>
      <c r="Q674" s="3">
        <f ca="1">IF(Proc[[#This Row],[DateClosed]]="",ABS(NETWORKDAYS(Proc[[#This Row],[DateOpened]],TODAY()))-1,ABS(NETWORKDAYS(Proc[[#This Row],[DateOpened]],Proc[[#This Row],[DateClosed]]))-1)</f>
        <v>0</v>
      </c>
      <c r="R674" s="74" t="s">
        <v>514</v>
      </c>
      <c r="S674" s="73"/>
    </row>
    <row r="675" spans="1:19">
      <c r="A675" s="72" t="s">
        <v>2267</v>
      </c>
      <c r="B675" s="73" t="str">
        <f>IFERROR(VLOOKUP(Proc[[#This Row],[App]],Table2[],3,0),"open")</f>
        <v>open</v>
      </c>
      <c r="C675" s="72" t="s">
        <v>370</v>
      </c>
      <c r="D675" t="s">
        <v>2271</v>
      </c>
      <c r="E675" t="s">
        <v>2273</v>
      </c>
      <c r="F675" s="73" t="s">
        <v>2275</v>
      </c>
      <c r="G675" s="72" t="s">
        <v>400</v>
      </c>
      <c r="H675" s="73" t="str">
        <f>IF(Proc[[#This Row],[type]]="LFF (MDG-F)",MID(Proc[[#This Row],[Obj]],13,10),"")</f>
        <v/>
      </c>
      <c r="J675" s="73" t="b">
        <f>Proc[[#This Row],[Requested]]=Proc[[#This Row],[CurrentParent]]</f>
        <v>0</v>
      </c>
      <c r="K675" s="73" t="str">
        <f>IF(Proc[[#This Row],[Author]]="Marcela Urrego",VLOOKUP(LEFT(Proc[[#This Row],[Requested]],1),Table3[#All],2,0),VLOOKUP(Proc[[#This Row],[Author]],Table4[],2,0))</f>
        <v>HC</v>
      </c>
      <c r="L675" s="32" t="s">
        <v>530</v>
      </c>
      <c r="M675" s="69">
        <v>45712.395381944443</v>
      </c>
      <c r="P675" s="74" t="str">
        <f ca="1">IF(Proc[[#This Row],[DaysAgeing]]&gt;5,"yep","on track")</f>
        <v>on track</v>
      </c>
      <c r="Q675" s="3">
        <f ca="1">IF(Proc[[#This Row],[DateClosed]]="",ABS(NETWORKDAYS(Proc[[#This Row],[DateOpened]],TODAY()))-1,ABS(NETWORKDAYS(Proc[[#This Row],[DateOpened]],Proc[[#This Row],[DateClosed]]))-1)</f>
        <v>0</v>
      </c>
      <c r="R675" s="74" t="s">
        <v>514</v>
      </c>
      <c r="S675" s="73"/>
    </row>
  </sheetData>
  <phoneticPr fontId="0" type="noConversion"/>
  <conditionalFormatting sqref="D642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G2:G675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sheetPr codeName="Sheet11"/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1945</v>
      </c>
      <c r="B1" t="str">
        <f>LEFT(A1,22)</f>
        <v>CLFF_VMCA$$$KR07DB3307</v>
      </c>
    </row>
    <row r="2" spans="1:2">
      <c r="A2" s="70" t="s">
        <v>1946</v>
      </c>
      <c r="B2" s="62" t="str">
        <f t="shared" ref="B2:B11" si="0">LEFT(A2,22)</f>
        <v>CLFF_VMCA$$$KR07DB3305</v>
      </c>
    </row>
    <row r="3" spans="1:2">
      <c r="A3" s="71" t="s">
        <v>1947</v>
      </c>
      <c r="B3" s="62" t="str">
        <f t="shared" si="0"/>
        <v>CLFF_VMCA$$$US10DB3015</v>
      </c>
    </row>
    <row r="4" spans="1:2">
      <c r="A4" s="70" t="s">
        <v>1948</v>
      </c>
      <c r="B4" s="62" t="str">
        <f t="shared" si="0"/>
        <v>CLFF_VMCA$$$US10DB3018</v>
      </c>
    </row>
    <row r="5" spans="1:2">
      <c r="A5" s="71" t="s">
        <v>1949</v>
      </c>
      <c r="B5" s="62" t="str">
        <f t="shared" si="0"/>
        <v>CLFF_VMCA$$$US10DB3019</v>
      </c>
    </row>
    <row r="6" spans="1:2">
      <c r="A6" s="70" t="s">
        <v>1950</v>
      </c>
      <c r="B6" s="62" t="str">
        <f t="shared" si="0"/>
        <v>CLFF_VMCA$$$US10DB3010</v>
      </c>
    </row>
    <row r="7" spans="1:2">
      <c r="A7" s="71" t="s">
        <v>1951</v>
      </c>
      <c r="B7" s="62" t="str">
        <f t="shared" si="0"/>
        <v>CLFF_VMCA$$$KR16DB3301</v>
      </c>
    </row>
    <row r="8" spans="1:2">
      <c r="A8" s="70" t="s">
        <v>1952</v>
      </c>
      <c r="B8" s="62" t="str">
        <f t="shared" si="0"/>
        <v>CLFF_VMCA$$$KR15DB3300</v>
      </c>
    </row>
    <row r="9" spans="1:2">
      <c r="A9" s="71" t="s">
        <v>1953</v>
      </c>
      <c r="B9" s="62" t="str">
        <f t="shared" si="0"/>
        <v>CLFF_VMCA$$$KR15DB3302</v>
      </c>
    </row>
    <row r="10" spans="1:2">
      <c r="A10" s="70" t="s">
        <v>1954</v>
      </c>
      <c r="B10" s="62" t="str">
        <f t="shared" si="0"/>
        <v>CLFF_VMCA$$$KR15DB3307</v>
      </c>
    </row>
    <row r="11" spans="1:2">
      <c r="A11" s="71" t="s">
        <v>1955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1967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2025-02-24T14:13:07Z</dcterms:modified>
  <cp:category/>
  <cp:contentStatus/>
</cp:coreProperties>
</file>